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iepilogo" sheetId="1" state="visible" r:id="rId1"/>
    <sheet xmlns:r="http://schemas.openxmlformats.org/officeDocument/2006/relationships" name="Alternative" sheetId="2" state="visible" r:id="rId2"/>
    <sheet xmlns:r="http://schemas.openxmlformats.org/officeDocument/2006/relationships" name="Parametri" sheetId="3" state="visible" r:id="rId3"/>
  </sheets>
  <definedNames>
    <definedName name="_xlnm._FilterDatabase" localSheetId="0" hidden="1">'Riepilogo'!$A$12:$F$22</definedName>
    <definedName name="_xlnm._FilterDatabase" localSheetId="1" hidden="1">'Alternative'!$A$4:$M$104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[$€-it-IT] #,##0.00"/>
    <numFmt numFmtId="165" formatCode="dd/mm/yyyy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6C5B60"/>
      <sz val="9"/>
    </font>
    <font>
      <name val="Calibri"/>
      <b val="1"/>
      <color rgb="00FFFFFF"/>
      <sz val="10"/>
    </font>
    <font>
      <name val="Calibri"/>
      <color rgb="003D2E32"/>
      <sz val="10"/>
    </font>
    <font>
      <name val="Calibri"/>
      <b val="1"/>
      <color rgb="003D2E32"/>
      <sz val="10"/>
    </font>
  </fonts>
  <fills count="7">
    <fill>
      <patternFill/>
    </fill>
    <fill>
      <patternFill patternType="gray125"/>
    </fill>
    <fill>
      <patternFill patternType="solid">
        <fgColor rgb="005B2038"/>
      </patternFill>
    </fill>
    <fill>
      <patternFill patternType="solid">
        <fgColor rgb="009A6B3F"/>
      </patternFill>
    </fill>
    <fill>
      <patternFill patternType="solid">
        <fgColor rgb="00F8F1EE"/>
      </patternFill>
    </fill>
    <fill>
      <patternFill patternType="solid">
        <fgColor rgb="00FFF7E9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left style="thin">
        <color rgb="00D8C7C1"/>
      </left>
      <right style="thin">
        <color rgb="00D8C7C1"/>
      </right>
      <top style="thin">
        <color rgb="00D8C7C1"/>
      </top>
      <bottom style="thin">
        <color rgb="00D8C7C1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top" wrapText="1"/>
    </xf>
    <xf numFmtId="0" fontId="3" fillId="3" borderId="1" applyAlignment="1" pivotButton="0" quotePrefix="0" xfId="0">
      <alignment horizontal="left" vertical="center" wrapText="1"/>
    </xf>
    <xf numFmtId="0" fontId="5" fillId="4" borderId="1" applyAlignment="1" pivotButton="0" quotePrefix="0" xfId="0">
      <alignment horizontal="left" vertical="center" wrapText="1"/>
    </xf>
    <xf numFmtId="1" fontId="4" fillId="4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right" vertical="center"/>
    </xf>
    <xf numFmtId="0" fontId="5" fillId="6" borderId="1" applyAlignment="1" pivotButton="0" quotePrefix="0" xfId="0">
      <alignment horizontal="left" vertical="center" wrapText="1"/>
    </xf>
    <xf numFmtId="1" fontId="4" fillId="6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right" vertical="center"/>
    </xf>
    <xf numFmtId="164" fontId="4" fillId="4" borderId="1" applyAlignment="1" pivotButton="0" quotePrefix="0" xfId="0">
      <alignment horizontal="right" vertical="center"/>
    </xf>
    <xf numFmtId="164" fontId="4" fillId="6" borderId="1" applyAlignment="1" pivotButton="0" quotePrefix="0" xfId="0">
      <alignment horizontal="right" vertical="center"/>
    </xf>
    <xf numFmtId="10" fontId="4" fillId="6" borderId="1" applyAlignment="1" pivotButton="0" quotePrefix="0" xfId="0">
      <alignment horizontal="right" vertical="center"/>
    </xf>
    <xf numFmtId="0" fontId="3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  <xf numFmtId="10" fontId="4" fillId="4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 wrapText="1"/>
    </xf>
    <xf numFmtId="165" fontId="4" fillId="5" borderId="1" applyAlignment="1" pivotButton="0" quotePrefix="0" xfId="0">
      <alignment horizontal="center" vertical="center" wrapText="1"/>
    </xf>
    <xf numFmtId="4" fontId="4" fillId="5" borderId="1" applyAlignment="1" pivotButton="0" quotePrefix="0" xfId="0">
      <alignment horizontal="right" vertical="center"/>
    </xf>
    <xf numFmtId="164" fontId="4" fillId="5" borderId="1" applyAlignment="1" pivotButton="0" quotePrefix="0" xfId="0">
      <alignment horizontal="right" vertical="center"/>
    </xf>
    <xf numFmtId="165" fontId="4" fillId="5" borderId="1" applyAlignment="1" pivotButton="0" quotePrefix="0" xfId="0">
      <alignment horizontal="right" vertical="center"/>
    </xf>
    <xf numFmtId="10" fontId="4" fillId="5" borderId="1" applyAlignment="1" pivotButton="0" quotePrefix="0" xfId="0">
      <alignment horizontal="right" vertical="center"/>
    </xf>
    <xf numFmtId="0" fontId="5" fillId="4" borderId="1" pivotButton="0" quotePrefix="0" xfId="0"/>
    <xf numFmtId="0" fontId="2" fillId="0" borderId="1" applyAlignment="1" pivotButton="0" quotePrefix="0" xfId="0">
      <alignment horizontal="left" vertical="top" wrapText="1"/>
    </xf>
    <xf numFmtId="164" fontId="4" fillId="4" borderId="1" applyAlignment="1" pivotButton="0" quotePrefix="0" xfId="0">
      <alignment horizontal="right" vertical="center"/>
    </xf>
    <xf numFmtId="164" fontId="4" fillId="6" borderId="1" applyAlignment="1" pivotButton="0" quotePrefix="0" xfId="0">
      <alignment horizontal="right" vertical="center"/>
    </xf>
    <xf numFmtId="165" fontId="4" fillId="5" borderId="1" applyAlignment="1" pivotButton="0" quotePrefix="0" xfId="0">
      <alignment horizontal="center" vertical="center" wrapText="1"/>
    </xf>
    <xf numFmtId="164" fontId="4" fillId="5" borderId="1" applyAlignment="1" pivotButton="0" quotePrefix="0" xfId="0">
      <alignment horizontal="right" vertical="center"/>
    </xf>
    <xf numFmtId="165" fontId="4" fillId="5" borderId="1" applyAlignment="1" pivotButton="0" quotePrefix="0" xfId="0">
      <alignment horizontal="right" vertical="center"/>
    </xf>
  </cellXfs>
  <cellStyles count="1">
    <cellStyle name="Normal" xfId="0" builtinId="0" hidden="0"/>
  </cellStyles>
  <dxfs count="3">
    <dxf>
      <font>
        <name val="Calibri"/>
        <b val="1"/>
        <color rgb="00FFFFFF"/>
        <sz val="10"/>
      </font>
      <fill>
        <patternFill patternType="solid">
          <fgColor rgb="00356A52"/>
        </patternFill>
      </fill>
    </dxf>
    <dxf>
      <font>
        <name val="Calibri"/>
        <b val="1"/>
        <color rgb="00FFFFFF"/>
        <sz val="10"/>
      </font>
      <fill>
        <patternFill patternType="solid">
          <fgColor rgb="00B34E45"/>
        </patternFill>
      </fill>
    </dxf>
    <dxf>
      <font>
        <name val="Calibri"/>
        <b val="1"/>
        <color rgb="00FFFFFF"/>
        <sz val="10"/>
      </font>
      <fill>
        <patternFill patternType="solid">
          <fgColor rgb="00C56F6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5B2038"/>
    <outlinePr summaryBelow="1" summaryRight="1"/>
    <pageSetUpPr fitToPage="1"/>
  </sheetPr>
  <dimension ref="A1:F22"/>
  <sheetViews>
    <sheetView showGridLines="0" zoomScale="90" workbookViewId="0">
      <pane ySplit="12" topLeftCell="A13" activePane="bottomLeft" state="frozen"/>
      <selection pane="bottomLeft" activeCell="A1" sqref="A1"/>
    </sheetView>
  </sheetViews>
  <sheetFormatPr baseColWidth="8" defaultRowHeight="15"/>
  <cols>
    <col width="31" customWidth="1" min="1" max="1"/>
    <col width="18" customWidth="1" min="2" max="2"/>
    <col width="18" customWidth="1" min="3" max="3"/>
    <col width="29" customWidth="1" min="4" max="4"/>
    <col width="18" customWidth="1" min="5" max="5"/>
    <col width="19" customWidth="1" min="6" max="6"/>
  </cols>
  <sheetData>
    <row r="1" ht="28" customHeight="1">
      <c r="A1" s="1" t="inlineStr">
        <is>
          <t>Riepilogo — analisi alternative costo matrimonio</t>
        </is>
      </c>
    </row>
    <row r="2" ht="34" customHeight="1">
      <c r="A2" s="2" t="inlineStr">
        <is>
          <t>Indicatori calcolati dalle alternative e dalle ipotesi inserite. Tutte le denominazioni di esempio sono fittizie.</t>
        </is>
      </c>
    </row>
    <row r="3">
      <c r="A3" s="3" t="inlineStr">
        <is>
          <t>Indicatori di decisione</t>
        </is>
      </c>
      <c r="B3" s="3" t="n"/>
      <c r="C3" s="3" t="n"/>
      <c r="D3" s="3" t="n"/>
      <c r="E3" s="3" t="n"/>
      <c r="F3" s="3" t="n"/>
    </row>
    <row r="4">
      <c r="A4" s="4" t="inlineStr">
        <is>
          <t>Opzioni registrate</t>
        </is>
      </c>
      <c r="B4" s="5">
        <f>IF(COUNTIF(Alternative!$A$5:$A$104,"&lt;&gt;")=0,"",COUNTIF(Alternative!$A$5:$A$104,"&lt;&gt;"))</f>
        <v/>
      </c>
      <c r="C4" s="6" t="n"/>
      <c r="D4" s="4" t="inlineStr">
        <is>
          <t>Righe di riferimento</t>
        </is>
      </c>
      <c r="E4" s="5">
        <f>IF(COUNTIF(Alternative!$A$5:$A$104,"&lt;&gt;")=0,"",COUNTIFS(Alternative!$A$5:$A$104,"&lt;&gt;",Alternative!$B$5:$B$104,"Riferimento"))</f>
        <v/>
      </c>
      <c r="F4" s="6" t="n"/>
    </row>
    <row r="5">
      <c r="A5" s="7" t="inlineStr">
        <is>
          <t>Alternative preferite</t>
        </is>
      </c>
      <c r="B5" s="8">
        <f>IF(COUNTIF(Alternative!$A$5:$A$104,"&lt;&gt;")=0,"",COUNTIFS(Alternative!$A$5:$A$104,"&lt;&gt;",Alternative!$B$5:$B$104,"Alternativa",Alternative!$I$5:$I$104,"Preferita"))</f>
        <v/>
      </c>
      <c r="C5" s="9" t="n"/>
      <c r="D5" s="7" t="inlineStr">
        <is>
          <t>Alternative da valutare</t>
        </is>
      </c>
      <c r="E5" s="8">
        <f>IF(COUNTIF(Alternative!$A$5:$A$104,"&lt;&gt;")=0,"",COUNTIFS(Alternative!$B$5:$B$104,"Alternativa",Alternative!$I$5:$I$104,"Da valutare")+COUNTIFS(Alternative!$B$5:$B$104,"Alternativa",Alternative!$I$5:$I$104,"In valutazione"))</f>
        <v/>
      </c>
      <c r="F5" s="9" t="n"/>
    </row>
    <row r="6">
      <c r="A6" s="4" t="inlineStr">
        <is>
          <t>Costo complessivo riferimenti</t>
        </is>
      </c>
      <c r="B6" s="26">
        <f>IF(COUNTIFS(Alternative!$B$5:$B$104,"Riferimento",Alternative!$D$5:$D$104,"&gt;0",Alternative!$F$5:$F$104,"&gt;0")=0,"",IFERROR(SUMIFS(Alternative!$J$5:$J$104,Alternative!$B$5:$B$104,"Riferimento"),""))</f>
        <v/>
      </c>
      <c r="C6" s="6" t="n"/>
      <c r="D6" s="4" t="inlineStr">
        <is>
          <t>Costo alternative preferite</t>
        </is>
      </c>
      <c r="E6" s="26">
        <f>IF(COUNTIFS(Alternative!$B$5:$B$104,"Alternativa",Alternative!$I$5:$I$104,"Preferita",Alternative!$J$5:$J$104,"&gt;0")=0,"",IFERROR(SUMIFS(Alternative!$J$5:$J$104,Alternative!$B$5:$B$104,"Alternativa",Alternative!$I$5:$I$104,"Preferita"),""))</f>
        <v/>
      </c>
      <c r="F6" s="6" t="n"/>
    </row>
    <row r="7">
      <c r="A7" s="7" t="inlineStr">
        <is>
          <t>Risparmio stimato preferite</t>
        </is>
      </c>
      <c r="B7" s="27">
        <f>IF(COUNTIFS(Alternative!$B$5:$B$104,"Alternativa",Alternative!$I$5:$I$104,"Preferita",Alternative!$K$5:$K$104,"&gt;0",Alternative!$J$5:$J$104,"&gt;0")=0,"",IFERROR(SUMIFS(Alternative!$L$5:$L$104,Alternative!$B$5:$B$104,"Alternativa",Alternative!$I$5:$I$104,"Preferita"),""))</f>
        <v/>
      </c>
      <c r="C7" s="9" t="n"/>
      <c r="D7" s="7" t="inlineStr">
        <is>
          <t>Incidenza del risparmio</t>
        </is>
      </c>
      <c r="E7" s="12">
        <f>IF(OR(B6="",B7=""),"",IFERROR(B7/B6,""))</f>
        <v/>
      </c>
      <c r="F7" s="9" t="n"/>
    </row>
    <row r="8">
      <c r="A8" s="4" t="inlineStr">
        <is>
          <t>Budget obiettivo</t>
        </is>
      </c>
      <c r="B8" s="26">
        <f>IF(ISNUMBER(Parametri!B4),Parametri!B4,"")</f>
        <v/>
      </c>
      <c r="C8" s="6" t="n"/>
      <c r="D8" s="4" t="inlineStr">
        <is>
          <t>Margine rispetto al budget</t>
        </is>
      </c>
      <c r="E8" s="26">
        <f>IF(COUNT(B8,E6)&lt;2,"",IFERROR(B8-E6,""))</f>
        <v/>
      </c>
      <c r="F8" s="6" t="n"/>
    </row>
    <row r="9">
      <c r="A9" s="7" t="inlineStr">
        <is>
          <t>Alternative senza riferimento</t>
        </is>
      </c>
      <c r="B9" s="8">
        <f>IF(COUNTIF(Alternative!$A$5:$A$104,"&lt;&gt;")=0,"",COUNTIFS(Alternative!$A$5:$A$104,"&lt;&gt;",Alternative!$B$5:$B$104,"Alternativa",Alternative!$D$5:$D$104,"&gt;0",Alternative!$F$5:$F$104,"&gt;0")-COUNTIFS(Alternative!$A$5:$A$104,"&lt;&gt;",Alternative!$B$5:$B$104,"Alternativa",Alternative!$D$5:$D$104,"&gt;0",Alternative!$F$5:$F$104,"&gt;0",Alternative!$K$5:$K$104,"&gt;0"))</f>
        <v/>
      </c>
      <c r="C9" s="9" t="n"/>
      <c r="D9" s="7" t="inlineStr">
        <is>
          <t>Voci scartate</t>
        </is>
      </c>
      <c r="E9" s="8">
        <f>IF(COUNTIF(Alternative!$A$5:$A$104,"&lt;&gt;")=0,"",COUNTIFS(Alternative!$A$5:$A$104,"&lt;&gt;",Alternative!$I$5:$I$104,"Scartata"))</f>
        <v/>
      </c>
      <c r="F9" s="9" t="n"/>
    </row>
    <row r="10"/>
    <row r="11"/>
    <row r="12" ht="30" customHeight="1">
      <c r="A12" s="13" t="inlineStr">
        <is>
          <t>Attività</t>
        </is>
      </c>
      <c r="B12" s="13" t="inlineStr">
        <is>
          <t>Costo riferimento</t>
        </is>
      </c>
      <c r="C12" s="13" t="inlineStr">
        <is>
          <t>Costo preferito</t>
        </is>
      </c>
      <c r="D12" s="13" t="inlineStr">
        <is>
          <t>Risparmio</t>
        </is>
      </c>
      <c r="E12" s="13" t="inlineStr">
        <is>
          <t>Risparmio %</t>
        </is>
      </c>
      <c r="F12" s="13" t="inlineStr">
        <is>
          <t>Esito</t>
        </is>
      </c>
    </row>
    <row r="13">
      <c r="A13" s="14">
        <f>IF(Parametri!D4="","",Parametri!D4)</f>
        <v/>
      </c>
      <c r="B13" s="26">
        <f>IF(COUNTIFS(Alternative!$A$5:$A$104,$A13,Alternative!$B$5:$B$104,"Riferimento",Alternative!$D$5:$D$104,"&gt;0",Alternative!$F$5:$F$104,"&gt;0")=0,"",IFERROR(SUMIFS(Alternative!$J$5:$J$104,Alternative!$A$5:$A$104,$A13,Alternative!$B$5:$B$104,"Riferimento"),""))</f>
        <v/>
      </c>
      <c r="C13" s="26">
        <f>IF(COUNTIFS(Alternative!$A$5:$A$104,$A13,Alternative!$B$5:$B$104,"Alternativa",Alternative!$I$5:$I$104,"Preferita",Alternative!$J$5:$J$104,"&gt;0")=0,"",IFERROR(SUMIFS(Alternative!$J$5:$J$104,Alternative!$A$5:$A$104,$A13,Alternative!$B$5:$B$104,"Alternativa",Alternative!$I$5:$I$104,"Preferita"),""))</f>
        <v/>
      </c>
      <c r="D13" s="26">
        <f>IF(COUNT(B13,C13)&lt;2,"",IFERROR(B13-C13,""))</f>
        <v/>
      </c>
      <c r="E13" s="15">
        <f>IF(COUNT(B13,D13)&lt;2,"",IFERROR(D13/B13,""))</f>
        <v/>
      </c>
      <c r="F13" s="14">
        <f>IF(AND(B13="",C13=""),"Nessun dato",IF(OR(B13="",C13=""),"Da completare",IF(D13&gt;0,"Costo inferiore",IF(D13&lt;0,"Costo superiore","Parità"))))</f>
        <v/>
      </c>
    </row>
    <row r="14">
      <c r="A14" s="16">
        <f>IF(Parametri!D5="","",Parametri!D5)</f>
        <v/>
      </c>
      <c r="B14" s="27">
        <f>IF(COUNTIFS(Alternative!$A$5:$A$104,$A14,Alternative!$B$5:$B$104,"Riferimento",Alternative!$D$5:$D$104,"&gt;0",Alternative!$F$5:$F$104,"&gt;0")=0,"",IFERROR(SUMIFS(Alternative!$J$5:$J$104,Alternative!$A$5:$A$104,$A14,Alternative!$B$5:$B$104,"Riferimento"),""))</f>
        <v/>
      </c>
      <c r="C14" s="27">
        <f>IF(COUNTIFS(Alternative!$A$5:$A$104,$A14,Alternative!$B$5:$B$104,"Alternativa",Alternative!$I$5:$I$104,"Preferita",Alternative!$J$5:$J$104,"&gt;0")=0,"",IFERROR(SUMIFS(Alternative!$J$5:$J$104,Alternative!$A$5:$A$104,$A14,Alternative!$B$5:$B$104,"Alternativa",Alternative!$I$5:$I$104,"Preferita"),""))</f>
        <v/>
      </c>
      <c r="D14" s="27">
        <f>IF(COUNT(B14,C14)&lt;2,"",IFERROR(B14-C14,""))</f>
        <v/>
      </c>
      <c r="E14" s="12">
        <f>IF(COUNT(B14,D14)&lt;2,"",IFERROR(D14/B14,""))</f>
        <v/>
      </c>
      <c r="F14" s="16">
        <f>IF(AND(B14="",C14=""),"Nessun dato",IF(OR(B14="",C14=""),"Da completare",IF(D14&gt;0,"Costo inferiore",IF(D14&lt;0,"Costo superiore","Parità"))))</f>
        <v/>
      </c>
    </row>
    <row r="15">
      <c r="A15" s="14">
        <f>IF(Parametri!D6="","",Parametri!D6)</f>
        <v/>
      </c>
      <c r="B15" s="26">
        <f>IF(COUNTIFS(Alternative!$A$5:$A$104,$A15,Alternative!$B$5:$B$104,"Riferimento",Alternative!$D$5:$D$104,"&gt;0",Alternative!$F$5:$F$104,"&gt;0")=0,"",IFERROR(SUMIFS(Alternative!$J$5:$J$104,Alternative!$A$5:$A$104,$A15,Alternative!$B$5:$B$104,"Riferimento"),""))</f>
        <v/>
      </c>
      <c r="C15" s="26">
        <f>IF(COUNTIFS(Alternative!$A$5:$A$104,$A15,Alternative!$B$5:$B$104,"Alternativa",Alternative!$I$5:$I$104,"Preferita",Alternative!$J$5:$J$104,"&gt;0")=0,"",IFERROR(SUMIFS(Alternative!$J$5:$J$104,Alternative!$A$5:$A$104,$A15,Alternative!$B$5:$B$104,"Alternativa",Alternative!$I$5:$I$104,"Preferita"),""))</f>
        <v/>
      </c>
      <c r="D15" s="26">
        <f>IF(COUNT(B15,C15)&lt;2,"",IFERROR(B15-C15,""))</f>
        <v/>
      </c>
      <c r="E15" s="15">
        <f>IF(COUNT(B15,D15)&lt;2,"",IFERROR(D15/B15,""))</f>
        <v/>
      </c>
      <c r="F15" s="14">
        <f>IF(AND(B15="",C15=""),"Nessun dato",IF(OR(B15="",C15=""),"Da completare",IF(D15&gt;0,"Costo inferiore",IF(D15&lt;0,"Costo superiore","Parità"))))</f>
        <v/>
      </c>
    </row>
    <row r="16">
      <c r="A16" s="16">
        <f>IF(Parametri!D7="","",Parametri!D7)</f>
        <v/>
      </c>
      <c r="B16" s="27">
        <f>IF(COUNTIFS(Alternative!$A$5:$A$104,$A16,Alternative!$B$5:$B$104,"Riferimento",Alternative!$D$5:$D$104,"&gt;0",Alternative!$F$5:$F$104,"&gt;0")=0,"",IFERROR(SUMIFS(Alternative!$J$5:$J$104,Alternative!$A$5:$A$104,$A16,Alternative!$B$5:$B$104,"Riferimento"),""))</f>
        <v/>
      </c>
      <c r="C16" s="27">
        <f>IF(COUNTIFS(Alternative!$A$5:$A$104,$A16,Alternative!$B$5:$B$104,"Alternativa",Alternative!$I$5:$I$104,"Preferita",Alternative!$J$5:$J$104,"&gt;0")=0,"",IFERROR(SUMIFS(Alternative!$J$5:$J$104,Alternative!$A$5:$A$104,$A16,Alternative!$B$5:$B$104,"Alternativa",Alternative!$I$5:$I$104,"Preferita"),""))</f>
        <v/>
      </c>
      <c r="D16" s="27">
        <f>IF(COUNT(B16,C16)&lt;2,"",IFERROR(B16-C16,""))</f>
        <v/>
      </c>
      <c r="E16" s="12">
        <f>IF(COUNT(B16,D16)&lt;2,"",IFERROR(D16/B16,""))</f>
        <v/>
      </c>
      <c r="F16" s="16">
        <f>IF(AND(B16="",C16=""),"Nessun dato",IF(OR(B16="",C16=""),"Da completare",IF(D16&gt;0,"Costo inferiore",IF(D16&lt;0,"Costo superiore","Parità"))))</f>
        <v/>
      </c>
    </row>
    <row r="17">
      <c r="A17" s="14">
        <f>IF(Parametri!D8="","",Parametri!D8)</f>
        <v/>
      </c>
      <c r="B17" s="26">
        <f>IF(COUNTIFS(Alternative!$A$5:$A$104,$A17,Alternative!$B$5:$B$104,"Riferimento",Alternative!$D$5:$D$104,"&gt;0",Alternative!$F$5:$F$104,"&gt;0")=0,"",IFERROR(SUMIFS(Alternative!$J$5:$J$104,Alternative!$A$5:$A$104,$A17,Alternative!$B$5:$B$104,"Riferimento"),""))</f>
        <v/>
      </c>
      <c r="C17" s="26">
        <f>IF(COUNTIFS(Alternative!$A$5:$A$104,$A17,Alternative!$B$5:$B$104,"Alternativa",Alternative!$I$5:$I$104,"Preferita",Alternative!$J$5:$J$104,"&gt;0")=0,"",IFERROR(SUMIFS(Alternative!$J$5:$J$104,Alternative!$A$5:$A$104,$A17,Alternative!$B$5:$B$104,"Alternativa",Alternative!$I$5:$I$104,"Preferita"),""))</f>
        <v/>
      </c>
      <c r="D17" s="26">
        <f>IF(COUNT(B17,C17)&lt;2,"",IFERROR(B17-C17,""))</f>
        <v/>
      </c>
      <c r="E17" s="15">
        <f>IF(COUNT(B17,D17)&lt;2,"",IFERROR(D17/B17,""))</f>
        <v/>
      </c>
      <c r="F17" s="14">
        <f>IF(AND(B17="",C17=""),"Nessun dato",IF(OR(B17="",C17=""),"Da completare",IF(D17&gt;0,"Costo inferiore",IF(D17&lt;0,"Costo superiore","Parità"))))</f>
        <v/>
      </c>
    </row>
    <row r="18">
      <c r="A18" s="16">
        <f>IF(Parametri!D9="","",Parametri!D9)</f>
        <v/>
      </c>
      <c r="B18" s="27">
        <f>IF(COUNTIFS(Alternative!$A$5:$A$104,$A18,Alternative!$B$5:$B$104,"Riferimento",Alternative!$D$5:$D$104,"&gt;0",Alternative!$F$5:$F$104,"&gt;0")=0,"",IFERROR(SUMIFS(Alternative!$J$5:$J$104,Alternative!$A$5:$A$104,$A18,Alternative!$B$5:$B$104,"Riferimento"),""))</f>
        <v/>
      </c>
      <c r="C18" s="27">
        <f>IF(COUNTIFS(Alternative!$A$5:$A$104,$A18,Alternative!$B$5:$B$104,"Alternativa",Alternative!$I$5:$I$104,"Preferita",Alternative!$J$5:$J$104,"&gt;0")=0,"",IFERROR(SUMIFS(Alternative!$J$5:$J$104,Alternative!$A$5:$A$104,$A18,Alternative!$B$5:$B$104,"Alternativa",Alternative!$I$5:$I$104,"Preferita"),""))</f>
        <v/>
      </c>
      <c r="D18" s="27">
        <f>IF(COUNT(B18,C18)&lt;2,"",IFERROR(B18-C18,""))</f>
        <v/>
      </c>
      <c r="E18" s="12">
        <f>IF(COUNT(B18,D18)&lt;2,"",IFERROR(D18/B18,""))</f>
        <v/>
      </c>
      <c r="F18" s="16">
        <f>IF(AND(B18="",C18=""),"Nessun dato",IF(OR(B18="",C18=""),"Da completare",IF(D18&gt;0,"Costo inferiore",IF(D18&lt;0,"Costo superiore","Parità"))))</f>
        <v/>
      </c>
    </row>
    <row r="19">
      <c r="A19" s="14">
        <f>IF(Parametri!D10="","",Parametri!D10)</f>
        <v/>
      </c>
      <c r="B19" s="26">
        <f>IF(COUNTIFS(Alternative!$A$5:$A$104,$A19,Alternative!$B$5:$B$104,"Riferimento",Alternative!$D$5:$D$104,"&gt;0",Alternative!$F$5:$F$104,"&gt;0")=0,"",IFERROR(SUMIFS(Alternative!$J$5:$J$104,Alternative!$A$5:$A$104,$A19,Alternative!$B$5:$B$104,"Riferimento"),""))</f>
        <v/>
      </c>
      <c r="C19" s="26">
        <f>IF(COUNTIFS(Alternative!$A$5:$A$104,$A19,Alternative!$B$5:$B$104,"Alternativa",Alternative!$I$5:$I$104,"Preferita",Alternative!$J$5:$J$104,"&gt;0")=0,"",IFERROR(SUMIFS(Alternative!$J$5:$J$104,Alternative!$A$5:$A$104,$A19,Alternative!$B$5:$B$104,"Alternativa",Alternative!$I$5:$I$104,"Preferita"),""))</f>
        <v/>
      </c>
      <c r="D19" s="26">
        <f>IF(COUNT(B19,C19)&lt;2,"",IFERROR(B19-C19,""))</f>
        <v/>
      </c>
      <c r="E19" s="15">
        <f>IF(COUNT(B19,D19)&lt;2,"",IFERROR(D19/B19,""))</f>
        <v/>
      </c>
      <c r="F19" s="14">
        <f>IF(AND(B19="",C19=""),"Nessun dato",IF(OR(B19="",C19=""),"Da completare",IF(D19&gt;0,"Costo inferiore",IF(D19&lt;0,"Costo superiore","Parità"))))</f>
        <v/>
      </c>
    </row>
    <row r="20">
      <c r="A20" s="16">
        <f>IF(Parametri!D11="","",Parametri!D11)</f>
        <v/>
      </c>
      <c r="B20" s="27">
        <f>IF(COUNTIFS(Alternative!$A$5:$A$104,$A20,Alternative!$B$5:$B$104,"Riferimento",Alternative!$D$5:$D$104,"&gt;0",Alternative!$F$5:$F$104,"&gt;0")=0,"",IFERROR(SUMIFS(Alternative!$J$5:$J$104,Alternative!$A$5:$A$104,$A20,Alternative!$B$5:$B$104,"Riferimento"),""))</f>
        <v/>
      </c>
      <c r="C20" s="27">
        <f>IF(COUNTIFS(Alternative!$A$5:$A$104,$A20,Alternative!$B$5:$B$104,"Alternativa",Alternative!$I$5:$I$104,"Preferita",Alternative!$J$5:$J$104,"&gt;0")=0,"",IFERROR(SUMIFS(Alternative!$J$5:$J$104,Alternative!$A$5:$A$104,$A20,Alternative!$B$5:$B$104,"Alternativa",Alternative!$I$5:$I$104,"Preferita"),""))</f>
        <v/>
      </c>
      <c r="D20" s="27">
        <f>IF(COUNT(B20,C20)&lt;2,"",IFERROR(B20-C20,""))</f>
        <v/>
      </c>
      <c r="E20" s="12">
        <f>IF(COUNT(B20,D20)&lt;2,"",IFERROR(D20/B20,""))</f>
        <v/>
      </c>
      <c r="F20" s="16">
        <f>IF(AND(B20="",C20=""),"Nessun dato",IF(OR(B20="",C20=""),"Da completare",IF(D20&gt;0,"Costo inferiore",IF(D20&lt;0,"Costo superiore","Parità"))))</f>
        <v/>
      </c>
    </row>
    <row r="21">
      <c r="A21" s="14">
        <f>IF(Parametri!D12="","",Parametri!D12)</f>
        <v/>
      </c>
      <c r="B21" s="26">
        <f>IF(COUNTIFS(Alternative!$A$5:$A$104,$A21,Alternative!$B$5:$B$104,"Riferimento",Alternative!$D$5:$D$104,"&gt;0",Alternative!$F$5:$F$104,"&gt;0")=0,"",IFERROR(SUMIFS(Alternative!$J$5:$J$104,Alternative!$A$5:$A$104,$A21,Alternative!$B$5:$B$104,"Riferimento"),""))</f>
        <v/>
      </c>
      <c r="C21" s="26">
        <f>IF(COUNTIFS(Alternative!$A$5:$A$104,$A21,Alternative!$B$5:$B$104,"Alternativa",Alternative!$I$5:$I$104,"Preferita",Alternative!$J$5:$J$104,"&gt;0")=0,"",IFERROR(SUMIFS(Alternative!$J$5:$J$104,Alternative!$A$5:$A$104,$A21,Alternative!$B$5:$B$104,"Alternativa",Alternative!$I$5:$I$104,"Preferita"),""))</f>
        <v/>
      </c>
      <c r="D21" s="26">
        <f>IF(COUNT(B21,C21)&lt;2,"",IFERROR(B21-C21,""))</f>
        <v/>
      </c>
      <c r="E21" s="15">
        <f>IF(COUNT(B21,D21)&lt;2,"",IFERROR(D21/B21,""))</f>
        <v/>
      </c>
      <c r="F21" s="14">
        <f>IF(AND(B21="",C21=""),"Nessun dato",IF(OR(B21="",C21=""),"Da completare",IF(D21&gt;0,"Costo inferiore",IF(D21&lt;0,"Costo superiore","Parità"))))</f>
        <v/>
      </c>
    </row>
    <row r="22">
      <c r="A22" s="16">
        <f>IF(Parametri!D13="","",Parametri!D13)</f>
        <v/>
      </c>
      <c r="B22" s="27">
        <f>IF(COUNTIFS(Alternative!$A$5:$A$104,$A22,Alternative!$B$5:$B$104,"Riferimento",Alternative!$D$5:$D$104,"&gt;0",Alternative!$F$5:$F$104,"&gt;0")=0,"",IFERROR(SUMIFS(Alternative!$J$5:$J$104,Alternative!$A$5:$A$104,$A22,Alternative!$B$5:$B$104,"Riferimento"),""))</f>
        <v/>
      </c>
      <c r="C22" s="27">
        <f>IF(COUNTIFS(Alternative!$A$5:$A$104,$A22,Alternative!$B$5:$B$104,"Alternativa",Alternative!$I$5:$I$104,"Preferita",Alternative!$J$5:$J$104,"&gt;0")=0,"",IFERROR(SUMIFS(Alternative!$J$5:$J$104,Alternative!$A$5:$A$104,$A22,Alternative!$B$5:$B$104,"Alternativa",Alternative!$I$5:$I$104,"Preferita"),""))</f>
        <v/>
      </c>
      <c r="D22" s="27">
        <f>IF(COUNT(B22,C22)&lt;2,"",IFERROR(B22-C22,""))</f>
        <v/>
      </c>
      <c r="E22" s="12">
        <f>IF(COUNT(B22,D22)&lt;2,"",IFERROR(D22/B22,""))</f>
        <v/>
      </c>
      <c r="F22" s="16">
        <f>IF(AND(B22="",C22=""),"Nessun dato",IF(OR(B22="",C22=""),"Da completare",IF(D22&gt;0,"Costo inferiore",IF(D22&lt;0,"Costo superiore","Parità"))))</f>
        <v/>
      </c>
    </row>
  </sheetData>
  <autoFilter ref="A12:F22"/>
  <mergeCells count="1">
    <mergeCell ref="A1:F1"/>
  </mergeCells>
  <conditionalFormatting sqref="B7">
    <cfRule type="expression" priority="1" dxfId="0">
      <formula>AND(ISNUMBER($B$7),$B$7&gt;0)</formula>
    </cfRule>
  </conditionalFormatting>
  <conditionalFormatting sqref="E8">
    <cfRule type="expression" priority="2" dxfId="0">
      <formula>AND(ISNUMBER($E$8),$E$8&gt;=0)</formula>
    </cfRule>
    <cfRule type="expression" priority="3" dxfId="1">
      <formula>AND(ISNUMBER($E$8),$E$8&lt;0)</formula>
    </cfRule>
  </conditionalFormatting>
  <conditionalFormatting sqref="A13:F22">
    <cfRule type="expression" priority="4" dxfId="0">
      <formula>$F13="Costo inferiore"</formula>
    </cfRule>
    <cfRule type="expression" priority="5" dxfId="1">
      <formula>OR($F13="Costo superiore",$F13="Da completare")</formula>
    </cfRule>
    <cfRule type="expression" priority="6" dxfId="2">
      <formula>$F13="Parità"</formula>
    </cfRule>
  </conditionalFormatting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C56F62"/>
    <outlinePr summaryBelow="1" summaryRight="1"/>
    <pageSetUpPr fitToPage="1"/>
  </sheetPr>
  <dimension ref="A1:M10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6" customWidth="1" min="2" max="2"/>
    <col width="16" customWidth="1" min="3" max="3"/>
    <col width="12" customWidth="1" min="4" max="4"/>
    <col width="12" customWidth="1" min="5" max="5"/>
    <col width="18" customWidth="1" min="6" max="6"/>
    <col width="27" customWidth="1" min="7" max="7"/>
    <col width="22" customWidth="1" min="8" max="8"/>
    <col width="18" customWidth="1" min="9" max="9"/>
    <col width="17" customWidth="1" min="10" max="10"/>
    <col width="19" customWidth="1" min="11" max="11"/>
    <col width="16" customWidth="1" min="12" max="12"/>
    <col width="14" customWidth="1" min="13" max="13"/>
  </cols>
  <sheetData>
    <row r="1" ht="28" customHeight="1">
      <c r="A1" s="1" t="inlineStr">
        <is>
          <t>Alternative di costo</t>
        </is>
      </c>
    </row>
    <row r="2" ht="34" customHeight="1">
      <c r="A2" s="2" t="inlineStr">
        <is>
          <t>Compila le celle avorio. Le formule confrontano ogni alternativa con il riferimento della stessa attività.</t>
        </is>
      </c>
    </row>
    <row r="3" ht="30" customHeight="1">
      <c r="A3" s="2" t="inlineStr">
        <is>
          <t>Gli avvisi evidenziano dati da controllare manualmente; esempi, imprese e referenti sono interamente fittizi.</t>
        </is>
      </c>
    </row>
    <row r="4" ht="30" customHeight="1">
      <c r="A4" s="13" t="inlineStr">
        <is>
          <t>Attività</t>
        </is>
      </c>
      <c r="B4" s="13" t="inlineStr">
        <is>
          <t>Tipo opzione</t>
        </is>
      </c>
      <c r="C4" s="13" t="inlineStr">
        <is>
          <t>Data valutazione</t>
        </is>
      </c>
      <c r="D4" s="13" t="inlineStr">
        <is>
          <t>Quantità</t>
        </is>
      </c>
      <c r="E4" s="13" t="inlineStr">
        <is>
          <t>Unità</t>
        </is>
      </c>
      <c r="F4" s="13" t="inlineStr">
        <is>
          <t>Importo unitario</t>
        </is>
      </c>
      <c r="G4" s="13" t="inlineStr">
        <is>
          <t>Fornitore</t>
        </is>
      </c>
      <c r="H4" s="13" t="inlineStr">
        <is>
          <t>Responsabile</t>
        </is>
      </c>
      <c r="I4" s="13" t="inlineStr">
        <is>
          <t>Stato</t>
        </is>
      </c>
      <c r="J4" s="13" t="inlineStr">
        <is>
          <t>Costo totale</t>
        </is>
      </c>
      <c r="K4" s="13" t="inlineStr">
        <is>
          <t>Costo riferimento</t>
        </is>
      </c>
      <c r="L4" s="13" t="inlineStr">
        <is>
          <t>Risparmio</t>
        </is>
      </c>
      <c r="M4" s="13" t="inlineStr">
        <is>
          <t>Risparmio %</t>
        </is>
      </c>
    </row>
    <row r="5">
      <c r="A5" s="17" t="inlineStr">
        <is>
          <t>Location</t>
        </is>
      </c>
      <c r="B5" s="18" t="inlineStr">
        <is>
          <t>Riferimento</t>
        </is>
      </c>
      <c r="C5" s="28" t="n">
        <v>46256</v>
      </c>
      <c r="D5" s="20" t="n">
        <v>1</v>
      </c>
      <c r="E5" s="18" t="inlineStr">
        <is>
          <t>servizi</t>
        </is>
      </c>
      <c r="F5" s="29" t="n">
        <v>6800</v>
      </c>
      <c r="G5" s="17" t="inlineStr">
        <is>
          <t>Spazio Inventato Aurora</t>
        </is>
      </c>
      <c r="H5" s="17" t="inlineStr">
        <is>
          <t>Referente Fittizio A</t>
        </is>
      </c>
      <c r="I5" s="18" t="inlineStr">
        <is>
          <t>In valutazione</t>
        </is>
      </c>
      <c r="J5" s="26">
        <f>IF(OR(A5="",NOT(ISNUMBER(D5)),NOT(ISNUMBER(F5))),"",IF(OR(D5&lt;=0,F5&lt;=0),"",IFERROR(D5*F5,"")))</f>
        <v/>
      </c>
      <c r="K5" s="26">
        <f>IF(A5="","",IF(COUNTIFS($A$5:$A$104,A5,$B$5:$B$104,"Riferimento",$D$5:$D$104,"&gt;0",$F$5:$F$104,"&gt;0")=0,"",IFERROR(SUMIFS($J$5:$J$104,$A$5:$A$104,A5,$B$5:$B$104,"Riferimento"),"")))</f>
        <v/>
      </c>
      <c r="L5" s="26">
        <f>IF(OR(B5&lt;&gt;"Alternativa",COUNT(J5,K5)&lt;2),"",IFERROR(K5-J5,""))</f>
        <v/>
      </c>
      <c r="M5" s="15">
        <f>IF(COUNT(K5,L5)&lt;2,"",IFERROR(L5/K5,""))</f>
        <v/>
      </c>
    </row>
    <row r="6">
      <c r="A6" s="17" t="inlineStr">
        <is>
          <t>Location</t>
        </is>
      </c>
      <c r="B6" s="18" t="inlineStr">
        <is>
          <t>Alternativa</t>
        </is>
      </c>
      <c r="C6" s="28" t="n">
        <v>46257</v>
      </c>
      <c r="D6" s="20" t="n">
        <v>1</v>
      </c>
      <c r="E6" s="18" t="inlineStr">
        <is>
          <t>servizi</t>
        </is>
      </c>
      <c r="F6" s="29" t="n">
        <v>4900</v>
      </c>
      <c r="G6" s="17" t="inlineStr">
        <is>
          <t>Locanda Fittizia dei Sogni</t>
        </is>
      </c>
      <c r="H6" s="17" t="inlineStr">
        <is>
          <t>Referente Fittizio A</t>
        </is>
      </c>
      <c r="I6" s="18" t="inlineStr">
        <is>
          <t>Preferita</t>
        </is>
      </c>
      <c r="J6" s="27">
        <f>IF(OR(A6="",NOT(ISNUMBER(D6)),NOT(ISNUMBER(F6))),"",IF(OR(D6&lt;=0,F6&lt;=0),"",IFERROR(D6*F6,"")))</f>
        <v/>
      </c>
      <c r="K6" s="27">
        <f>IF(A6="","",IF(COUNTIFS($A$5:$A$104,A6,$B$5:$B$104,"Riferimento",$D$5:$D$104,"&gt;0",$F$5:$F$104,"&gt;0")=0,"",IFERROR(SUMIFS($J$5:$J$104,$A$5:$A$104,A6,$B$5:$B$104,"Riferimento"),"")))</f>
        <v/>
      </c>
      <c r="L6" s="27">
        <f>IF(OR(B6&lt;&gt;"Alternativa",COUNT(J6,K6)&lt;2),"",IFERROR(K6-J6,""))</f>
        <v/>
      </c>
      <c r="M6" s="12">
        <f>IF(COUNT(K6,L6)&lt;2,"",IFERROR(L6/K6,""))</f>
        <v/>
      </c>
    </row>
    <row r="7">
      <c r="A7" s="17" t="inlineStr">
        <is>
          <t>Catering</t>
        </is>
      </c>
      <c r="B7" s="18" t="inlineStr">
        <is>
          <t>Riferimento</t>
        </is>
      </c>
      <c r="C7" s="28" t="n">
        <v>46258</v>
      </c>
      <c r="D7" s="20" t="n">
        <v>80</v>
      </c>
      <c r="E7" s="18" t="inlineStr">
        <is>
          <t>persone</t>
        </is>
      </c>
      <c r="F7" s="29" t="n">
        <v>95</v>
      </c>
      <c r="G7" s="17" t="inlineStr">
        <is>
          <t>Cucina Immaginaria Uno</t>
        </is>
      </c>
      <c r="H7" s="17" t="inlineStr">
        <is>
          <t>Referente Fittizio B</t>
        </is>
      </c>
      <c r="I7" s="18" t="inlineStr">
        <is>
          <t>In valutazione</t>
        </is>
      </c>
      <c r="J7" s="26">
        <f>IF(OR(A7="",NOT(ISNUMBER(D7)),NOT(ISNUMBER(F7))),"",IF(OR(D7&lt;=0,F7&lt;=0),"",IFERROR(D7*F7,"")))</f>
        <v/>
      </c>
      <c r="K7" s="26">
        <f>IF(A7="","",IF(COUNTIFS($A$5:$A$104,A7,$B$5:$B$104,"Riferimento",$D$5:$D$104,"&gt;0",$F$5:$F$104,"&gt;0")=0,"",IFERROR(SUMIFS($J$5:$J$104,$A$5:$A$104,A7,$B$5:$B$104,"Riferimento"),"")))</f>
        <v/>
      </c>
      <c r="L7" s="26">
        <f>IF(OR(B7&lt;&gt;"Alternativa",COUNT(J7,K7)&lt;2),"",IFERROR(K7-J7,""))</f>
        <v/>
      </c>
      <c r="M7" s="15">
        <f>IF(COUNT(K7,L7)&lt;2,"",IFERROR(L7/K7,""))</f>
        <v/>
      </c>
    </row>
    <row r="8">
      <c r="A8" s="17" t="inlineStr">
        <is>
          <t>Catering</t>
        </is>
      </c>
      <c r="B8" s="18" t="inlineStr">
        <is>
          <t>Alternativa</t>
        </is>
      </c>
      <c r="C8" s="28" t="n">
        <v>46259</v>
      </c>
      <c r="D8" s="20" t="n">
        <v>80</v>
      </c>
      <c r="E8" s="18" t="inlineStr">
        <is>
          <t>persone</t>
        </is>
      </c>
      <c r="F8" s="29" t="n">
        <v>72</v>
      </c>
      <c r="G8" s="17" t="inlineStr">
        <is>
          <t>Banchetto Fittizio Due</t>
        </is>
      </c>
      <c r="H8" s="17" t="inlineStr">
        <is>
          <t>Referente Fittizio B</t>
        </is>
      </c>
      <c r="I8" s="18" t="inlineStr">
        <is>
          <t>Preferita</t>
        </is>
      </c>
      <c r="J8" s="27">
        <f>IF(OR(A8="",NOT(ISNUMBER(D8)),NOT(ISNUMBER(F8))),"",IF(OR(D8&lt;=0,F8&lt;=0),"",IFERROR(D8*F8,"")))</f>
        <v/>
      </c>
      <c r="K8" s="27">
        <f>IF(A8="","",IF(COUNTIFS($A$5:$A$104,A8,$B$5:$B$104,"Riferimento",$D$5:$D$104,"&gt;0",$F$5:$F$104,"&gt;0")=0,"",IFERROR(SUMIFS($J$5:$J$104,$A$5:$A$104,A8,$B$5:$B$104,"Riferimento"),"")))</f>
        <v/>
      </c>
      <c r="L8" s="27">
        <f>IF(OR(B8&lt;&gt;"Alternativa",COUNT(J8,K8)&lt;2),"",IFERROR(K8-J8,""))</f>
        <v/>
      </c>
      <c r="M8" s="12">
        <f>IF(COUNT(K8,L8)&lt;2,"",IFERROR(L8/K8,""))</f>
        <v/>
      </c>
    </row>
    <row r="9">
      <c r="A9" s="17" t="inlineStr">
        <is>
          <t>Fiori</t>
        </is>
      </c>
      <c r="B9" s="18" t="inlineStr">
        <is>
          <t>Riferimento</t>
        </is>
      </c>
      <c r="C9" s="28" t="n">
        <v>46260</v>
      </c>
      <c r="D9" s="20" t="n">
        <v>1</v>
      </c>
      <c r="E9" s="18" t="inlineStr">
        <is>
          <t>servizi</t>
        </is>
      </c>
      <c r="F9" s="29" t="n">
        <v>1800</v>
      </c>
      <c r="G9" s="17" t="inlineStr">
        <is>
          <t>Petali Inventati</t>
        </is>
      </c>
      <c r="H9" s="17" t="inlineStr">
        <is>
          <t>Referente Fittizio C</t>
        </is>
      </c>
      <c r="I9" s="18" t="inlineStr">
        <is>
          <t>In valutazione</t>
        </is>
      </c>
      <c r="J9" s="26">
        <f>IF(OR(A9="",NOT(ISNUMBER(D9)),NOT(ISNUMBER(F9))),"",IF(OR(D9&lt;=0,F9&lt;=0),"",IFERROR(D9*F9,"")))</f>
        <v/>
      </c>
      <c r="K9" s="26">
        <f>IF(A9="","",IF(COUNTIFS($A$5:$A$104,A9,$B$5:$B$104,"Riferimento",$D$5:$D$104,"&gt;0",$F$5:$F$104,"&gt;0")=0,"",IFERROR(SUMIFS($J$5:$J$104,$A$5:$A$104,A9,$B$5:$B$104,"Riferimento"),"")))</f>
        <v/>
      </c>
      <c r="L9" s="26">
        <f>IF(OR(B9&lt;&gt;"Alternativa",COUNT(J9,K9)&lt;2),"",IFERROR(K9-J9,""))</f>
        <v/>
      </c>
      <c r="M9" s="15">
        <f>IF(COUNT(K9,L9)&lt;2,"",IFERROR(L9/K9,""))</f>
        <v/>
      </c>
    </row>
    <row r="10">
      <c r="A10" s="17" t="inlineStr">
        <is>
          <t>Fiori</t>
        </is>
      </c>
      <c r="B10" s="18" t="inlineStr">
        <is>
          <t>Alternativa</t>
        </is>
      </c>
      <c r="C10" s="28" t="n">
        <v>46261</v>
      </c>
      <c r="D10" s="20" t="n">
        <v>1</v>
      </c>
      <c r="E10" s="18" t="inlineStr">
        <is>
          <t>servizi</t>
        </is>
      </c>
      <c r="F10" s="29" t="n">
        <v>950</v>
      </c>
      <c r="G10" s="17" t="inlineStr">
        <is>
          <t>Fiori Fittizi Studio</t>
        </is>
      </c>
      <c r="H10" s="17" t="inlineStr">
        <is>
          <t>Referente Fittizio C</t>
        </is>
      </c>
      <c r="I10" s="18" t="inlineStr">
        <is>
          <t>Preferita</t>
        </is>
      </c>
      <c r="J10" s="27">
        <f>IF(OR(A10="",NOT(ISNUMBER(D10)),NOT(ISNUMBER(F10))),"",IF(OR(D10&lt;=0,F10&lt;=0),"",IFERROR(D10*F10,"")))</f>
        <v/>
      </c>
      <c r="K10" s="27">
        <f>IF(A10="","",IF(COUNTIFS($A$5:$A$104,A10,$B$5:$B$104,"Riferimento",$D$5:$D$104,"&gt;0",$F$5:$F$104,"&gt;0")=0,"",IFERROR(SUMIFS($J$5:$J$104,$A$5:$A$104,A10,$B$5:$B$104,"Riferimento"),"")))</f>
        <v/>
      </c>
      <c r="L10" s="27">
        <f>IF(OR(B10&lt;&gt;"Alternativa",COUNT(J10,K10)&lt;2),"",IFERROR(K10-J10,""))</f>
        <v/>
      </c>
      <c r="M10" s="12">
        <f>IF(COUNT(K10,L10)&lt;2,"",IFERROR(L10/K10,""))</f>
        <v/>
      </c>
    </row>
    <row r="11">
      <c r="A11" s="17" t="inlineStr">
        <is>
          <t>Musica</t>
        </is>
      </c>
      <c r="B11" s="18" t="inlineStr">
        <is>
          <t>Riferimento</t>
        </is>
      </c>
      <c r="C11" s="28" t="n">
        <v>46262</v>
      </c>
      <c r="D11" s="20" t="n">
        <v>6</v>
      </c>
      <c r="E11" s="18" t="inlineStr">
        <is>
          <t>ore</t>
        </is>
      </c>
      <c r="F11" s="29" t="n">
        <v>220</v>
      </c>
      <c r="G11" s="17" t="inlineStr">
        <is>
          <t>Note Immaginarie</t>
        </is>
      </c>
      <c r="H11" s="17" t="inlineStr">
        <is>
          <t>Referente Fittizio D</t>
        </is>
      </c>
      <c r="I11" s="18" t="inlineStr">
        <is>
          <t>In valutazione</t>
        </is>
      </c>
      <c r="J11" s="26">
        <f>IF(OR(A11="",NOT(ISNUMBER(D11)),NOT(ISNUMBER(F11))),"",IF(OR(D11&lt;=0,F11&lt;=0),"",IFERROR(D11*F11,"")))</f>
        <v/>
      </c>
      <c r="K11" s="26">
        <f>IF(A11="","",IF(COUNTIFS($A$5:$A$104,A11,$B$5:$B$104,"Riferimento",$D$5:$D$104,"&gt;0",$F$5:$F$104,"&gt;0")=0,"",IFERROR(SUMIFS($J$5:$J$104,$A$5:$A$104,A11,$B$5:$B$104,"Riferimento"),"")))</f>
        <v/>
      </c>
      <c r="L11" s="26">
        <f>IF(OR(B11&lt;&gt;"Alternativa",COUNT(J11,K11)&lt;2),"",IFERROR(K11-J11,""))</f>
        <v/>
      </c>
      <c r="M11" s="15">
        <f>IF(COUNT(K11,L11)&lt;2,"",IFERROR(L11/K11,""))</f>
        <v/>
      </c>
    </row>
    <row r="12">
      <c r="A12" s="17" t="inlineStr">
        <is>
          <t>Musica</t>
        </is>
      </c>
      <c r="B12" s="18" t="inlineStr">
        <is>
          <t>Alternativa</t>
        </is>
      </c>
      <c r="C12" s="28" t="n">
        <v>46263</v>
      </c>
      <c r="D12" s="20" t="n">
        <v>5</v>
      </c>
      <c r="E12" s="18" t="inlineStr">
        <is>
          <t>ore</t>
        </is>
      </c>
      <c r="F12" s="29" t="n">
        <v>150</v>
      </c>
      <c r="G12" s="17" t="inlineStr">
        <is>
          <t>Suoni Fittizi</t>
        </is>
      </c>
      <c r="H12" s="17" t="inlineStr">
        <is>
          <t>Referente Fittizio D</t>
        </is>
      </c>
      <c r="I12" s="18" t="inlineStr">
        <is>
          <t>Preferita</t>
        </is>
      </c>
      <c r="J12" s="27">
        <f>IF(OR(A12="",NOT(ISNUMBER(D12)),NOT(ISNUMBER(F12))),"",IF(OR(D12&lt;=0,F12&lt;=0),"",IFERROR(D12*F12,"")))</f>
        <v/>
      </c>
      <c r="K12" s="27">
        <f>IF(A12="","",IF(COUNTIFS($A$5:$A$104,A12,$B$5:$B$104,"Riferimento",$D$5:$D$104,"&gt;0",$F$5:$F$104,"&gt;0")=0,"",IFERROR(SUMIFS($J$5:$J$104,$A$5:$A$104,A12,$B$5:$B$104,"Riferimento"),"")))</f>
        <v/>
      </c>
      <c r="L12" s="27">
        <f>IF(OR(B12&lt;&gt;"Alternativa",COUNT(J12,K12)&lt;2),"",IFERROR(K12-J12,""))</f>
        <v/>
      </c>
      <c r="M12" s="12">
        <f>IF(COUNT(K12,L12)&lt;2,"",IFERROR(L12/K12,""))</f>
        <v/>
      </c>
    </row>
    <row r="13">
      <c r="A13" s="17" t="inlineStr">
        <is>
          <t>Trasporto</t>
        </is>
      </c>
      <c r="B13" s="18" t="inlineStr">
        <is>
          <t>Riferimento</t>
        </is>
      </c>
      <c r="C13" s="28" t="n">
        <v>46264</v>
      </c>
      <c r="D13" s="20" t="n">
        <v>1</v>
      </c>
      <c r="E13" s="18" t="inlineStr">
        <is>
          <t>servizi</t>
        </is>
      </c>
      <c r="F13" s="29" t="n">
        <v>1400</v>
      </c>
      <c r="G13" s="17" t="inlineStr">
        <is>
          <t>Viaggi Inventati</t>
        </is>
      </c>
      <c r="H13" s="17" t="inlineStr">
        <is>
          <t>Referente Fittizio E</t>
        </is>
      </c>
      <c r="I13" s="18" t="inlineStr">
        <is>
          <t>In valutazione</t>
        </is>
      </c>
      <c r="J13" s="26">
        <f>IF(OR(A13="",NOT(ISNUMBER(D13)),NOT(ISNUMBER(F13))),"",IF(OR(D13&lt;=0,F13&lt;=0),"",IFERROR(D13*F13,"")))</f>
        <v/>
      </c>
      <c r="K13" s="26">
        <f>IF(A13="","",IF(COUNTIFS($A$5:$A$104,A13,$B$5:$B$104,"Riferimento",$D$5:$D$104,"&gt;0",$F$5:$F$104,"&gt;0")=0,"",IFERROR(SUMIFS($J$5:$J$104,$A$5:$A$104,A13,$B$5:$B$104,"Riferimento"),"")))</f>
        <v/>
      </c>
      <c r="L13" s="26">
        <f>IF(OR(B13&lt;&gt;"Alternativa",COUNT(J13,K13)&lt;2),"",IFERROR(K13-J13,""))</f>
        <v/>
      </c>
      <c r="M13" s="15">
        <f>IF(COUNT(K13,L13)&lt;2,"",IFERROR(L13/K13,""))</f>
        <v/>
      </c>
    </row>
    <row r="14">
      <c r="A14" s="17" t="inlineStr">
        <is>
          <t>Trasporto</t>
        </is>
      </c>
      <c r="B14" s="18" t="inlineStr">
        <is>
          <t>Alternativa</t>
        </is>
      </c>
      <c r="C14" s="28" t="n">
        <v>46265</v>
      </c>
      <c r="D14" s="20" t="n">
        <v>1</v>
      </c>
      <c r="E14" s="18" t="inlineStr">
        <is>
          <t>servizi</t>
        </is>
      </c>
      <c r="F14" s="29" t="n">
        <v>650</v>
      </c>
      <c r="G14" s="17" t="inlineStr">
        <is>
          <t>Navetta Fittizia</t>
        </is>
      </c>
      <c r="H14" s="17" t="inlineStr">
        <is>
          <t>Referente Fittizio E</t>
        </is>
      </c>
      <c r="I14" s="18" t="inlineStr">
        <is>
          <t>Preferita</t>
        </is>
      </c>
      <c r="J14" s="27">
        <f>IF(OR(A14="",NOT(ISNUMBER(D14)),NOT(ISNUMBER(F14))),"",IF(OR(D14&lt;=0,F14&lt;=0),"",IFERROR(D14*F14,"")))</f>
        <v/>
      </c>
      <c r="K14" s="27">
        <f>IF(A14="","",IF(COUNTIFS($A$5:$A$104,A14,$B$5:$B$104,"Riferimento",$D$5:$D$104,"&gt;0",$F$5:$F$104,"&gt;0")=0,"",IFERROR(SUMIFS($J$5:$J$104,$A$5:$A$104,A14,$B$5:$B$104,"Riferimento"),"")))</f>
        <v/>
      </c>
      <c r="L14" s="27">
        <f>IF(OR(B14&lt;&gt;"Alternativa",COUNT(J14,K14)&lt;2),"",IFERROR(K14-J14,""))</f>
        <v/>
      </c>
      <c r="M14" s="12">
        <f>IF(COUNT(K14,L14)&lt;2,"",IFERROR(L14/K14,""))</f>
        <v/>
      </c>
    </row>
    <row r="15">
      <c r="A15" s="17" t="n"/>
      <c r="B15" s="18" t="n"/>
      <c r="C15" s="28" t="n"/>
      <c r="D15" s="20" t="n"/>
      <c r="E15" s="18" t="n"/>
      <c r="F15" s="29" t="n"/>
      <c r="G15" s="17" t="n"/>
      <c r="H15" s="17" t="n"/>
      <c r="I15" s="18" t="n"/>
      <c r="J15" s="26">
        <f>IF(OR(A15="",NOT(ISNUMBER(D15)),NOT(ISNUMBER(F15))),"",IF(OR(D15&lt;=0,F15&lt;=0),"",IFERROR(D15*F15,"")))</f>
        <v/>
      </c>
      <c r="K15" s="26">
        <f>IF(A15="","",IF(COUNTIFS($A$5:$A$104,A15,$B$5:$B$104,"Riferimento",$D$5:$D$104,"&gt;0",$F$5:$F$104,"&gt;0")=0,"",IFERROR(SUMIFS($J$5:$J$104,$A$5:$A$104,A15,$B$5:$B$104,"Riferimento"),"")))</f>
        <v/>
      </c>
      <c r="L15" s="26">
        <f>IF(OR(B15&lt;&gt;"Alternativa",COUNT(J15,K15)&lt;2),"",IFERROR(K15-J15,""))</f>
        <v/>
      </c>
      <c r="M15" s="15">
        <f>IF(COUNT(K15,L15)&lt;2,"",IFERROR(L15/K15,""))</f>
        <v/>
      </c>
    </row>
    <row r="16">
      <c r="A16" s="17" t="n"/>
      <c r="B16" s="18" t="n"/>
      <c r="C16" s="28" t="n"/>
      <c r="D16" s="20" t="n"/>
      <c r="E16" s="18" t="n"/>
      <c r="F16" s="29" t="n"/>
      <c r="G16" s="17" t="n"/>
      <c r="H16" s="17" t="n"/>
      <c r="I16" s="18" t="n"/>
      <c r="J16" s="27">
        <f>IF(OR(A16="",NOT(ISNUMBER(D16)),NOT(ISNUMBER(F16))),"",IF(OR(D16&lt;=0,F16&lt;=0),"",IFERROR(D16*F16,"")))</f>
        <v/>
      </c>
      <c r="K16" s="27">
        <f>IF(A16="","",IF(COUNTIFS($A$5:$A$104,A16,$B$5:$B$104,"Riferimento",$D$5:$D$104,"&gt;0",$F$5:$F$104,"&gt;0")=0,"",IFERROR(SUMIFS($J$5:$J$104,$A$5:$A$104,A16,$B$5:$B$104,"Riferimento"),"")))</f>
        <v/>
      </c>
      <c r="L16" s="27">
        <f>IF(OR(B16&lt;&gt;"Alternativa",COUNT(J16,K16)&lt;2),"",IFERROR(K16-J16,""))</f>
        <v/>
      </c>
      <c r="M16" s="12">
        <f>IF(COUNT(K16,L16)&lt;2,"",IFERROR(L16/K16,""))</f>
        <v/>
      </c>
    </row>
    <row r="17">
      <c r="A17" s="17" t="n"/>
      <c r="B17" s="18" t="n"/>
      <c r="C17" s="28" t="n"/>
      <c r="D17" s="20" t="n"/>
      <c r="E17" s="18" t="n"/>
      <c r="F17" s="29" t="n"/>
      <c r="G17" s="17" t="n"/>
      <c r="H17" s="17" t="n"/>
      <c r="I17" s="18" t="n"/>
      <c r="J17" s="26">
        <f>IF(OR(A17="",NOT(ISNUMBER(D17)),NOT(ISNUMBER(F17))),"",IF(OR(D17&lt;=0,F17&lt;=0),"",IFERROR(D17*F17,"")))</f>
        <v/>
      </c>
      <c r="K17" s="26">
        <f>IF(A17="","",IF(COUNTIFS($A$5:$A$104,A17,$B$5:$B$104,"Riferimento",$D$5:$D$104,"&gt;0",$F$5:$F$104,"&gt;0")=0,"",IFERROR(SUMIFS($J$5:$J$104,$A$5:$A$104,A17,$B$5:$B$104,"Riferimento"),"")))</f>
        <v/>
      </c>
      <c r="L17" s="26">
        <f>IF(OR(B17&lt;&gt;"Alternativa",COUNT(J17,K17)&lt;2),"",IFERROR(K17-J17,""))</f>
        <v/>
      </c>
      <c r="M17" s="15">
        <f>IF(COUNT(K17,L17)&lt;2,"",IFERROR(L17/K17,""))</f>
        <v/>
      </c>
    </row>
    <row r="18">
      <c r="A18" s="17" t="n"/>
      <c r="B18" s="18" t="n"/>
      <c r="C18" s="28" t="n"/>
      <c r="D18" s="20" t="n"/>
      <c r="E18" s="18" t="n"/>
      <c r="F18" s="29" t="n"/>
      <c r="G18" s="17" t="n"/>
      <c r="H18" s="17" t="n"/>
      <c r="I18" s="18" t="n"/>
      <c r="J18" s="27">
        <f>IF(OR(A18="",NOT(ISNUMBER(D18)),NOT(ISNUMBER(F18))),"",IF(OR(D18&lt;=0,F18&lt;=0),"",IFERROR(D18*F18,"")))</f>
        <v/>
      </c>
      <c r="K18" s="27">
        <f>IF(A18="","",IF(COUNTIFS($A$5:$A$104,A18,$B$5:$B$104,"Riferimento",$D$5:$D$104,"&gt;0",$F$5:$F$104,"&gt;0")=0,"",IFERROR(SUMIFS($J$5:$J$104,$A$5:$A$104,A18,$B$5:$B$104,"Riferimento"),"")))</f>
        <v/>
      </c>
      <c r="L18" s="27">
        <f>IF(OR(B18&lt;&gt;"Alternativa",COUNT(J18,K18)&lt;2),"",IFERROR(K18-J18,""))</f>
        <v/>
      </c>
      <c r="M18" s="12">
        <f>IF(COUNT(K18,L18)&lt;2,"",IFERROR(L18/K18,""))</f>
        <v/>
      </c>
    </row>
    <row r="19">
      <c r="A19" s="17" t="n"/>
      <c r="B19" s="18" t="n"/>
      <c r="C19" s="28" t="n"/>
      <c r="D19" s="20" t="n"/>
      <c r="E19" s="18" t="n"/>
      <c r="F19" s="29" t="n"/>
      <c r="G19" s="17" t="n"/>
      <c r="H19" s="17" t="n"/>
      <c r="I19" s="18" t="n"/>
      <c r="J19" s="26">
        <f>IF(OR(A19="",NOT(ISNUMBER(D19)),NOT(ISNUMBER(F19))),"",IF(OR(D19&lt;=0,F19&lt;=0),"",IFERROR(D19*F19,"")))</f>
        <v/>
      </c>
      <c r="K19" s="26">
        <f>IF(A19="","",IF(COUNTIFS($A$5:$A$104,A19,$B$5:$B$104,"Riferimento",$D$5:$D$104,"&gt;0",$F$5:$F$104,"&gt;0")=0,"",IFERROR(SUMIFS($J$5:$J$104,$A$5:$A$104,A19,$B$5:$B$104,"Riferimento"),"")))</f>
        <v/>
      </c>
      <c r="L19" s="26">
        <f>IF(OR(B19&lt;&gt;"Alternativa",COUNT(J19,K19)&lt;2),"",IFERROR(K19-J19,""))</f>
        <v/>
      </c>
      <c r="M19" s="15">
        <f>IF(COUNT(K19,L19)&lt;2,"",IFERROR(L19/K19,""))</f>
        <v/>
      </c>
    </row>
    <row r="20">
      <c r="A20" s="17" t="n"/>
      <c r="B20" s="18" t="n"/>
      <c r="C20" s="28" t="n"/>
      <c r="D20" s="20" t="n"/>
      <c r="E20" s="18" t="n"/>
      <c r="F20" s="29" t="n"/>
      <c r="G20" s="17" t="n"/>
      <c r="H20" s="17" t="n"/>
      <c r="I20" s="18" t="n"/>
      <c r="J20" s="27">
        <f>IF(OR(A20="",NOT(ISNUMBER(D20)),NOT(ISNUMBER(F20))),"",IF(OR(D20&lt;=0,F20&lt;=0),"",IFERROR(D20*F20,"")))</f>
        <v/>
      </c>
      <c r="K20" s="27">
        <f>IF(A20="","",IF(COUNTIFS($A$5:$A$104,A20,$B$5:$B$104,"Riferimento",$D$5:$D$104,"&gt;0",$F$5:$F$104,"&gt;0")=0,"",IFERROR(SUMIFS($J$5:$J$104,$A$5:$A$104,A20,$B$5:$B$104,"Riferimento"),"")))</f>
        <v/>
      </c>
      <c r="L20" s="27">
        <f>IF(OR(B20&lt;&gt;"Alternativa",COUNT(J20,K20)&lt;2),"",IFERROR(K20-J20,""))</f>
        <v/>
      </c>
      <c r="M20" s="12">
        <f>IF(COUNT(K20,L20)&lt;2,"",IFERROR(L20/K20,""))</f>
        <v/>
      </c>
    </row>
    <row r="21">
      <c r="A21" s="17" t="n"/>
      <c r="B21" s="18" t="n"/>
      <c r="C21" s="28" t="n"/>
      <c r="D21" s="20" t="n"/>
      <c r="E21" s="18" t="n"/>
      <c r="F21" s="29" t="n"/>
      <c r="G21" s="17" t="n"/>
      <c r="H21" s="17" t="n"/>
      <c r="I21" s="18" t="n"/>
      <c r="J21" s="26">
        <f>IF(OR(A21="",NOT(ISNUMBER(D21)),NOT(ISNUMBER(F21))),"",IF(OR(D21&lt;=0,F21&lt;=0),"",IFERROR(D21*F21,"")))</f>
        <v/>
      </c>
      <c r="K21" s="26">
        <f>IF(A21="","",IF(COUNTIFS($A$5:$A$104,A21,$B$5:$B$104,"Riferimento",$D$5:$D$104,"&gt;0",$F$5:$F$104,"&gt;0")=0,"",IFERROR(SUMIFS($J$5:$J$104,$A$5:$A$104,A21,$B$5:$B$104,"Riferimento"),"")))</f>
        <v/>
      </c>
      <c r="L21" s="26">
        <f>IF(OR(B21&lt;&gt;"Alternativa",COUNT(J21,K21)&lt;2),"",IFERROR(K21-J21,""))</f>
        <v/>
      </c>
      <c r="M21" s="15">
        <f>IF(COUNT(K21,L21)&lt;2,"",IFERROR(L21/K21,""))</f>
        <v/>
      </c>
    </row>
    <row r="22">
      <c r="A22" s="17" t="n"/>
      <c r="B22" s="18" t="n"/>
      <c r="C22" s="28" t="n"/>
      <c r="D22" s="20" t="n"/>
      <c r="E22" s="18" t="n"/>
      <c r="F22" s="29" t="n"/>
      <c r="G22" s="17" t="n"/>
      <c r="H22" s="17" t="n"/>
      <c r="I22" s="18" t="n"/>
      <c r="J22" s="27">
        <f>IF(OR(A22="",NOT(ISNUMBER(D22)),NOT(ISNUMBER(F22))),"",IF(OR(D22&lt;=0,F22&lt;=0),"",IFERROR(D22*F22,"")))</f>
        <v/>
      </c>
      <c r="K22" s="27">
        <f>IF(A22="","",IF(COUNTIFS($A$5:$A$104,A22,$B$5:$B$104,"Riferimento",$D$5:$D$104,"&gt;0",$F$5:$F$104,"&gt;0")=0,"",IFERROR(SUMIFS($J$5:$J$104,$A$5:$A$104,A22,$B$5:$B$104,"Riferimento"),"")))</f>
        <v/>
      </c>
      <c r="L22" s="27">
        <f>IF(OR(B22&lt;&gt;"Alternativa",COUNT(J22,K22)&lt;2),"",IFERROR(K22-J22,""))</f>
        <v/>
      </c>
      <c r="M22" s="12">
        <f>IF(COUNT(K22,L22)&lt;2,"",IFERROR(L22/K22,""))</f>
        <v/>
      </c>
    </row>
    <row r="23">
      <c r="A23" s="17" t="n"/>
      <c r="B23" s="18" t="n"/>
      <c r="C23" s="28" t="n"/>
      <c r="D23" s="20" t="n"/>
      <c r="E23" s="18" t="n"/>
      <c r="F23" s="29" t="n"/>
      <c r="G23" s="17" t="n"/>
      <c r="H23" s="17" t="n"/>
      <c r="I23" s="18" t="n"/>
      <c r="J23" s="26">
        <f>IF(OR(A23="",NOT(ISNUMBER(D23)),NOT(ISNUMBER(F23))),"",IF(OR(D23&lt;=0,F23&lt;=0),"",IFERROR(D23*F23,"")))</f>
        <v/>
      </c>
      <c r="K23" s="26">
        <f>IF(A23="","",IF(COUNTIFS($A$5:$A$104,A23,$B$5:$B$104,"Riferimento",$D$5:$D$104,"&gt;0",$F$5:$F$104,"&gt;0")=0,"",IFERROR(SUMIFS($J$5:$J$104,$A$5:$A$104,A23,$B$5:$B$104,"Riferimento"),"")))</f>
        <v/>
      </c>
      <c r="L23" s="26">
        <f>IF(OR(B23&lt;&gt;"Alternativa",COUNT(J23,K23)&lt;2),"",IFERROR(K23-J23,""))</f>
        <v/>
      </c>
      <c r="M23" s="15">
        <f>IF(COUNT(K23,L23)&lt;2,"",IFERROR(L23/K23,""))</f>
        <v/>
      </c>
    </row>
    <row r="24">
      <c r="A24" s="17" t="n"/>
      <c r="B24" s="18" t="n"/>
      <c r="C24" s="28" t="n"/>
      <c r="D24" s="20" t="n"/>
      <c r="E24" s="18" t="n"/>
      <c r="F24" s="29" t="n"/>
      <c r="G24" s="17" t="n"/>
      <c r="H24" s="17" t="n"/>
      <c r="I24" s="18" t="n"/>
      <c r="J24" s="27">
        <f>IF(OR(A24="",NOT(ISNUMBER(D24)),NOT(ISNUMBER(F24))),"",IF(OR(D24&lt;=0,F24&lt;=0),"",IFERROR(D24*F24,"")))</f>
        <v/>
      </c>
      <c r="K24" s="27">
        <f>IF(A24="","",IF(COUNTIFS($A$5:$A$104,A24,$B$5:$B$104,"Riferimento",$D$5:$D$104,"&gt;0",$F$5:$F$104,"&gt;0")=0,"",IFERROR(SUMIFS($J$5:$J$104,$A$5:$A$104,A24,$B$5:$B$104,"Riferimento"),"")))</f>
        <v/>
      </c>
      <c r="L24" s="27">
        <f>IF(OR(B24&lt;&gt;"Alternativa",COUNT(J24,K24)&lt;2),"",IFERROR(K24-J24,""))</f>
        <v/>
      </c>
      <c r="M24" s="12">
        <f>IF(COUNT(K24,L24)&lt;2,"",IFERROR(L24/K24,""))</f>
        <v/>
      </c>
    </row>
    <row r="25">
      <c r="A25" s="17" t="n"/>
      <c r="B25" s="18" t="n"/>
      <c r="C25" s="28" t="n"/>
      <c r="D25" s="20" t="n"/>
      <c r="E25" s="18" t="n"/>
      <c r="F25" s="29" t="n"/>
      <c r="G25" s="17" t="n"/>
      <c r="H25" s="17" t="n"/>
      <c r="I25" s="18" t="n"/>
      <c r="J25" s="26">
        <f>IF(OR(A25="",NOT(ISNUMBER(D25)),NOT(ISNUMBER(F25))),"",IF(OR(D25&lt;=0,F25&lt;=0),"",IFERROR(D25*F25,"")))</f>
        <v/>
      </c>
      <c r="K25" s="26">
        <f>IF(A25="","",IF(COUNTIFS($A$5:$A$104,A25,$B$5:$B$104,"Riferimento",$D$5:$D$104,"&gt;0",$F$5:$F$104,"&gt;0")=0,"",IFERROR(SUMIFS($J$5:$J$104,$A$5:$A$104,A25,$B$5:$B$104,"Riferimento"),"")))</f>
        <v/>
      </c>
      <c r="L25" s="26">
        <f>IF(OR(B25&lt;&gt;"Alternativa",COUNT(J25,K25)&lt;2),"",IFERROR(K25-J25,""))</f>
        <v/>
      </c>
      <c r="M25" s="15">
        <f>IF(COUNT(K25,L25)&lt;2,"",IFERROR(L25/K25,""))</f>
        <v/>
      </c>
    </row>
    <row r="26">
      <c r="A26" s="17" t="n"/>
      <c r="B26" s="18" t="n"/>
      <c r="C26" s="28" t="n"/>
      <c r="D26" s="20" t="n"/>
      <c r="E26" s="18" t="n"/>
      <c r="F26" s="29" t="n"/>
      <c r="G26" s="17" t="n"/>
      <c r="H26" s="17" t="n"/>
      <c r="I26" s="18" t="n"/>
      <c r="J26" s="27">
        <f>IF(OR(A26="",NOT(ISNUMBER(D26)),NOT(ISNUMBER(F26))),"",IF(OR(D26&lt;=0,F26&lt;=0),"",IFERROR(D26*F26,"")))</f>
        <v/>
      </c>
      <c r="K26" s="27">
        <f>IF(A26="","",IF(COUNTIFS($A$5:$A$104,A26,$B$5:$B$104,"Riferimento",$D$5:$D$104,"&gt;0",$F$5:$F$104,"&gt;0")=0,"",IFERROR(SUMIFS($J$5:$J$104,$A$5:$A$104,A26,$B$5:$B$104,"Riferimento"),"")))</f>
        <v/>
      </c>
      <c r="L26" s="27">
        <f>IF(OR(B26&lt;&gt;"Alternativa",COUNT(J26,K26)&lt;2),"",IFERROR(K26-J26,""))</f>
        <v/>
      </c>
      <c r="M26" s="12">
        <f>IF(COUNT(K26,L26)&lt;2,"",IFERROR(L26/K26,""))</f>
        <v/>
      </c>
    </row>
    <row r="27">
      <c r="A27" s="17" t="n"/>
      <c r="B27" s="18" t="n"/>
      <c r="C27" s="28" t="n"/>
      <c r="D27" s="20" t="n"/>
      <c r="E27" s="18" t="n"/>
      <c r="F27" s="29" t="n"/>
      <c r="G27" s="17" t="n"/>
      <c r="H27" s="17" t="n"/>
      <c r="I27" s="18" t="n"/>
      <c r="J27" s="26">
        <f>IF(OR(A27="",NOT(ISNUMBER(D27)),NOT(ISNUMBER(F27))),"",IF(OR(D27&lt;=0,F27&lt;=0),"",IFERROR(D27*F27,"")))</f>
        <v/>
      </c>
      <c r="K27" s="26">
        <f>IF(A27="","",IF(COUNTIFS($A$5:$A$104,A27,$B$5:$B$104,"Riferimento",$D$5:$D$104,"&gt;0",$F$5:$F$104,"&gt;0")=0,"",IFERROR(SUMIFS($J$5:$J$104,$A$5:$A$104,A27,$B$5:$B$104,"Riferimento"),"")))</f>
        <v/>
      </c>
      <c r="L27" s="26">
        <f>IF(OR(B27&lt;&gt;"Alternativa",COUNT(J27,K27)&lt;2),"",IFERROR(K27-J27,""))</f>
        <v/>
      </c>
      <c r="M27" s="15">
        <f>IF(COUNT(K27,L27)&lt;2,"",IFERROR(L27/K27,""))</f>
        <v/>
      </c>
    </row>
    <row r="28">
      <c r="A28" s="17" t="n"/>
      <c r="B28" s="18" t="n"/>
      <c r="C28" s="28" t="n"/>
      <c r="D28" s="20" t="n"/>
      <c r="E28" s="18" t="n"/>
      <c r="F28" s="29" t="n"/>
      <c r="G28" s="17" t="n"/>
      <c r="H28" s="17" t="n"/>
      <c r="I28" s="18" t="n"/>
      <c r="J28" s="27">
        <f>IF(OR(A28="",NOT(ISNUMBER(D28)),NOT(ISNUMBER(F28))),"",IF(OR(D28&lt;=0,F28&lt;=0),"",IFERROR(D28*F28,"")))</f>
        <v/>
      </c>
      <c r="K28" s="27">
        <f>IF(A28="","",IF(COUNTIFS($A$5:$A$104,A28,$B$5:$B$104,"Riferimento",$D$5:$D$104,"&gt;0",$F$5:$F$104,"&gt;0")=0,"",IFERROR(SUMIFS($J$5:$J$104,$A$5:$A$104,A28,$B$5:$B$104,"Riferimento"),"")))</f>
        <v/>
      </c>
      <c r="L28" s="27">
        <f>IF(OR(B28&lt;&gt;"Alternativa",COUNT(J28,K28)&lt;2),"",IFERROR(K28-J28,""))</f>
        <v/>
      </c>
      <c r="M28" s="12">
        <f>IF(COUNT(K28,L28)&lt;2,"",IFERROR(L28/K28,""))</f>
        <v/>
      </c>
    </row>
    <row r="29">
      <c r="A29" s="17" t="n"/>
      <c r="B29" s="18" t="n"/>
      <c r="C29" s="28" t="n"/>
      <c r="D29" s="20" t="n"/>
      <c r="E29" s="18" t="n"/>
      <c r="F29" s="29" t="n"/>
      <c r="G29" s="17" t="n"/>
      <c r="H29" s="17" t="n"/>
      <c r="I29" s="18" t="n"/>
      <c r="J29" s="26">
        <f>IF(OR(A29="",NOT(ISNUMBER(D29)),NOT(ISNUMBER(F29))),"",IF(OR(D29&lt;=0,F29&lt;=0),"",IFERROR(D29*F29,"")))</f>
        <v/>
      </c>
      <c r="K29" s="26">
        <f>IF(A29="","",IF(COUNTIFS($A$5:$A$104,A29,$B$5:$B$104,"Riferimento",$D$5:$D$104,"&gt;0",$F$5:$F$104,"&gt;0")=0,"",IFERROR(SUMIFS($J$5:$J$104,$A$5:$A$104,A29,$B$5:$B$104,"Riferimento"),"")))</f>
        <v/>
      </c>
      <c r="L29" s="26">
        <f>IF(OR(B29&lt;&gt;"Alternativa",COUNT(J29,K29)&lt;2),"",IFERROR(K29-J29,""))</f>
        <v/>
      </c>
      <c r="M29" s="15">
        <f>IF(COUNT(K29,L29)&lt;2,"",IFERROR(L29/K29,""))</f>
        <v/>
      </c>
    </row>
    <row r="30">
      <c r="A30" s="17" t="n"/>
      <c r="B30" s="18" t="n"/>
      <c r="C30" s="28" t="n"/>
      <c r="D30" s="20" t="n"/>
      <c r="E30" s="18" t="n"/>
      <c r="F30" s="29" t="n"/>
      <c r="G30" s="17" t="n"/>
      <c r="H30" s="17" t="n"/>
      <c r="I30" s="18" t="n"/>
      <c r="J30" s="27">
        <f>IF(OR(A30="",NOT(ISNUMBER(D30)),NOT(ISNUMBER(F30))),"",IF(OR(D30&lt;=0,F30&lt;=0),"",IFERROR(D30*F30,"")))</f>
        <v/>
      </c>
      <c r="K30" s="27">
        <f>IF(A30="","",IF(COUNTIFS($A$5:$A$104,A30,$B$5:$B$104,"Riferimento",$D$5:$D$104,"&gt;0",$F$5:$F$104,"&gt;0")=0,"",IFERROR(SUMIFS($J$5:$J$104,$A$5:$A$104,A30,$B$5:$B$104,"Riferimento"),"")))</f>
        <v/>
      </c>
      <c r="L30" s="27">
        <f>IF(OR(B30&lt;&gt;"Alternativa",COUNT(J30,K30)&lt;2),"",IFERROR(K30-J30,""))</f>
        <v/>
      </c>
      <c r="M30" s="12">
        <f>IF(COUNT(K30,L30)&lt;2,"",IFERROR(L30/K30,""))</f>
        <v/>
      </c>
    </row>
    <row r="31">
      <c r="A31" s="17" t="n"/>
      <c r="B31" s="18" t="n"/>
      <c r="C31" s="28" t="n"/>
      <c r="D31" s="20" t="n"/>
      <c r="E31" s="18" t="n"/>
      <c r="F31" s="29" t="n"/>
      <c r="G31" s="17" t="n"/>
      <c r="H31" s="17" t="n"/>
      <c r="I31" s="18" t="n"/>
      <c r="J31" s="26">
        <f>IF(OR(A31="",NOT(ISNUMBER(D31)),NOT(ISNUMBER(F31))),"",IF(OR(D31&lt;=0,F31&lt;=0),"",IFERROR(D31*F31,"")))</f>
        <v/>
      </c>
      <c r="K31" s="26">
        <f>IF(A31="","",IF(COUNTIFS($A$5:$A$104,A31,$B$5:$B$104,"Riferimento",$D$5:$D$104,"&gt;0",$F$5:$F$104,"&gt;0")=0,"",IFERROR(SUMIFS($J$5:$J$104,$A$5:$A$104,A31,$B$5:$B$104,"Riferimento"),"")))</f>
        <v/>
      </c>
      <c r="L31" s="26">
        <f>IF(OR(B31&lt;&gt;"Alternativa",COUNT(J31,K31)&lt;2),"",IFERROR(K31-J31,""))</f>
        <v/>
      </c>
      <c r="M31" s="15">
        <f>IF(COUNT(K31,L31)&lt;2,"",IFERROR(L31/K31,""))</f>
        <v/>
      </c>
    </row>
    <row r="32">
      <c r="A32" s="17" t="n"/>
      <c r="B32" s="18" t="n"/>
      <c r="C32" s="28" t="n"/>
      <c r="D32" s="20" t="n"/>
      <c r="E32" s="18" t="n"/>
      <c r="F32" s="29" t="n"/>
      <c r="G32" s="17" t="n"/>
      <c r="H32" s="17" t="n"/>
      <c r="I32" s="18" t="n"/>
      <c r="J32" s="27">
        <f>IF(OR(A32="",NOT(ISNUMBER(D32)),NOT(ISNUMBER(F32))),"",IF(OR(D32&lt;=0,F32&lt;=0),"",IFERROR(D32*F32,"")))</f>
        <v/>
      </c>
      <c r="K32" s="27">
        <f>IF(A32="","",IF(COUNTIFS($A$5:$A$104,A32,$B$5:$B$104,"Riferimento",$D$5:$D$104,"&gt;0",$F$5:$F$104,"&gt;0")=0,"",IFERROR(SUMIFS($J$5:$J$104,$A$5:$A$104,A32,$B$5:$B$104,"Riferimento"),"")))</f>
        <v/>
      </c>
      <c r="L32" s="27">
        <f>IF(OR(B32&lt;&gt;"Alternativa",COUNT(J32,K32)&lt;2),"",IFERROR(K32-J32,""))</f>
        <v/>
      </c>
      <c r="M32" s="12">
        <f>IF(COUNT(K32,L32)&lt;2,"",IFERROR(L32/K32,""))</f>
        <v/>
      </c>
    </row>
    <row r="33">
      <c r="A33" s="17" t="n"/>
      <c r="B33" s="18" t="n"/>
      <c r="C33" s="28" t="n"/>
      <c r="D33" s="20" t="n"/>
      <c r="E33" s="18" t="n"/>
      <c r="F33" s="29" t="n"/>
      <c r="G33" s="17" t="n"/>
      <c r="H33" s="17" t="n"/>
      <c r="I33" s="18" t="n"/>
      <c r="J33" s="26">
        <f>IF(OR(A33="",NOT(ISNUMBER(D33)),NOT(ISNUMBER(F33))),"",IF(OR(D33&lt;=0,F33&lt;=0),"",IFERROR(D33*F33,"")))</f>
        <v/>
      </c>
      <c r="K33" s="26">
        <f>IF(A33="","",IF(COUNTIFS($A$5:$A$104,A33,$B$5:$B$104,"Riferimento",$D$5:$D$104,"&gt;0",$F$5:$F$104,"&gt;0")=0,"",IFERROR(SUMIFS($J$5:$J$104,$A$5:$A$104,A33,$B$5:$B$104,"Riferimento"),"")))</f>
        <v/>
      </c>
      <c r="L33" s="26">
        <f>IF(OR(B33&lt;&gt;"Alternativa",COUNT(J33,K33)&lt;2),"",IFERROR(K33-J33,""))</f>
        <v/>
      </c>
      <c r="M33" s="15">
        <f>IF(COUNT(K33,L33)&lt;2,"",IFERROR(L33/K33,""))</f>
        <v/>
      </c>
    </row>
    <row r="34">
      <c r="A34" s="17" t="n"/>
      <c r="B34" s="18" t="n"/>
      <c r="C34" s="28" t="n"/>
      <c r="D34" s="20" t="n"/>
      <c r="E34" s="18" t="n"/>
      <c r="F34" s="29" t="n"/>
      <c r="G34" s="17" t="n"/>
      <c r="H34" s="17" t="n"/>
      <c r="I34" s="18" t="n"/>
      <c r="J34" s="27">
        <f>IF(OR(A34="",NOT(ISNUMBER(D34)),NOT(ISNUMBER(F34))),"",IF(OR(D34&lt;=0,F34&lt;=0),"",IFERROR(D34*F34,"")))</f>
        <v/>
      </c>
      <c r="K34" s="27">
        <f>IF(A34="","",IF(COUNTIFS($A$5:$A$104,A34,$B$5:$B$104,"Riferimento",$D$5:$D$104,"&gt;0",$F$5:$F$104,"&gt;0")=0,"",IFERROR(SUMIFS($J$5:$J$104,$A$5:$A$104,A34,$B$5:$B$104,"Riferimento"),"")))</f>
        <v/>
      </c>
      <c r="L34" s="27">
        <f>IF(OR(B34&lt;&gt;"Alternativa",COUNT(J34,K34)&lt;2),"",IFERROR(K34-J34,""))</f>
        <v/>
      </c>
      <c r="M34" s="12">
        <f>IF(COUNT(K34,L34)&lt;2,"",IFERROR(L34/K34,""))</f>
        <v/>
      </c>
    </row>
    <row r="35">
      <c r="A35" s="17" t="n"/>
      <c r="B35" s="18" t="n"/>
      <c r="C35" s="28" t="n"/>
      <c r="D35" s="20" t="n"/>
      <c r="E35" s="18" t="n"/>
      <c r="F35" s="29" t="n"/>
      <c r="G35" s="17" t="n"/>
      <c r="H35" s="17" t="n"/>
      <c r="I35" s="18" t="n"/>
      <c r="J35" s="26">
        <f>IF(OR(A35="",NOT(ISNUMBER(D35)),NOT(ISNUMBER(F35))),"",IF(OR(D35&lt;=0,F35&lt;=0),"",IFERROR(D35*F35,"")))</f>
        <v/>
      </c>
      <c r="K35" s="26">
        <f>IF(A35="","",IF(COUNTIFS($A$5:$A$104,A35,$B$5:$B$104,"Riferimento",$D$5:$D$104,"&gt;0",$F$5:$F$104,"&gt;0")=0,"",IFERROR(SUMIFS($J$5:$J$104,$A$5:$A$104,A35,$B$5:$B$104,"Riferimento"),"")))</f>
        <v/>
      </c>
      <c r="L35" s="26">
        <f>IF(OR(B35&lt;&gt;"Alternativa",COUNT(J35,K35)&lt;2),"",IFERROR(K35-J35,""))</f>
        <v/>
      </c>
      <c r="M35" s="15">
        <f>IF(COUNT(K35,L35)&lt;2,"",IFERROR(L35/K35,""))</f>
        <v/>
      </c>
    </row>
    <row r="36">
      <c r="A36" s="17" t="n"/>
      <c r="B36" s="18" t="n"/>
      <c r="C36" s="28" t="n"/>
      <c r="D36" s="20" t="n"/>
      <c r="E36" s="18" t="n"/>
      <c r="F36" s="29" t="n"/>
      <c r="G36" s="17" t="n"/>
      <c r="H36" s="17" t="n"/>
      <c r="I36" s="18" t="n"/>
      <c r="J36" s="27">
        <f>IF(OR(A36="",NOT(ISNUMBER(D36)),NOT(ISNUMBER(F36))),"",IF(OR(D36&lt;=0,F36&lt;=0),"",IFERROR(D36*F36,"")))</f>
        <v/>
      </c>
      <c r="K36" s="27">
        <f>IF(A36="","",IF(COUNTIFS($A$5:$A$104,A36,$B$5:$B$104,"Riferimento",$D$5:$D$104,"&gt;0",$F$5:$F$104,"&gt;0")=0,"",IFERROR(SUMIFS($J$5:$J$104,$A$5:$A$104,A36,$B$5:$B$104,"Riferimento"),"")))</f>
        <v/>
      </c>
      <c r="L36" s="27">
        <f>IF(OR(B36&lt;&gt;"Alternativa",COUNT(J36,K36)&lt;2),"",IFERROR(K36-J36,""))</f>
        <v/>
      </c>
      <c r="M36" s="12">
        <f>IF(COUNT(K36,L36)&lt;2,"",IFERROR(L36/K36,""))</f>
        <v/>
      </c>
    </row>
    <row r="37">
      <c r="A37" s="17" t="n"/>
      <c r="B37" s="18" t="n"/>
      <c r="C37" s="28" t="n"/>
      <c r="D37" s="20" t="n"/>
      <c r="E37" s="18" t="n"/>
      <c r="F37" s="29" t="n"/>
      <c r="G37" s="17" t="n"/>
      <c r="H37" s="17" t="n"/>
      <c r="I37" s="18" t="n"/>
      <c r="J37" s="26">
        <f>IF(OR(A37="",NOT(ISNUMBER(D37)),NOT(ISNUMBER(F37))),"",IF(OR(D37&lt;=0,F37&lt;=0),"",IFERROR(D37*F37,"")))</f>
        <v/>
      </c>
      <c r="K37" s="26">
        <f>IF(A37="","",IF(COUNTIFS($A$5:$A$104,A37,$B$5:$B$104,"Riferimento",$D$5:$D$104,"&gt;0",$F$5:$F$104,"&gt;0")=0,"",IFERROR(SUMIFS($J$5:$J$104,$A$5:$A$104,A37,$B$5:$B$104,"Riferimento"),"")))</f>
        <v/>
      </c>
      <c r="L37" s="26">
        <f>IF(OR(B37&lt;&gt;"Alternativa",COUNT(J37,K37)&lt;2),"",IFERROR(K37-J37,""))</f>
        <v/>
      </c>
      <c r="M37" s="15">
        <f>IF(COUNT(K37,L37)&lt;2,"",IFERROR(L37/K37,""))</f>
        <v/>
      </c>
    </row>
    <row r="38">
      <c r="A38" s="17" t="n"/>
      <c r="B38" s="18" t="n"/>
      <c r="C38" s="28" t="n"/>
      <c r="D38" s="20" t="n"/>
      <c r="E38" s="18" t="n"/>
      <c r="F38" s="29" t="n"/>
      <c r="G38" s="17" t="n"/>
      <c r="H38" s="17" t="n"/>
      <c r="I38" s="18" t="n"/>
      <c r="J38" s="27">
        <f>IF(OR(A38="",NOT(ISNUMBER(D38)),NOT(ISNUMBER(F38))),"",IF(OR(D38&lt;=0,F38&lt;=0),"",IFERROR(D38*F38,"")))</f>
        <v/>
      </c>
      <c r="K38" s="27">
        <f>IF(A38="","",IF(COUNTIFS($A$5:$A$104,A38,$B$5:$B$104,"Riferimento",$D$5:$D$104,"&gt;0",$F$5:$F$104,"&gt;0")=0,"",IFERROR(SUMIFS($J$5:$J$104,$A$5:$A$104,A38,$B$5:$B$104,"Riferimento"),"")))</f>
        <v/>
      </c>
      <c r="L38" s="27">
        <f>IF(OR(B38&lt;&gt;"Alternativa",COUNT(J38,K38)&lt;2),"",IFERROR(K38-J38,""))</f>
        <v/>
      </c>
      <c r="M38" s="12">
        <f>IF(COUNT(K38,L38)&lt;2,"",IFERROR(L38/K38,""))</f>
        <v/>
      </c>
    </row>
    <row r="39">
      <c r="A39" s="17" t="n"/>
      <c r="B39" s="18" t="n"/>
      <c r="C39" s="28" t="n"/>
      <c r="D39" s="20" t="n"/>
      <c r="E39" s="18" t="n"/>
      <c r="F39" s="29" t="n"/>
      <c r="G39" s="17" t="n"/>
      <c r="H39" s="17" t="n"/>
      <c r="I39" s="18" t="n"/>
      <c r="J39" s="26">
        <f>IF(OR(A39="",NOT(ISNUMBER(D39)),NOT(ISNUMBER(F39))),"",IF(OR(D39&lt;=0,F39&lt;=0),"",IFERROR(D39*F39,"")))</f>
        <v/>
      </c>
      <c r="K39" s="26">
        <f>IF(A39="","",IF(COUNTIFS($A$5:$A$104,A39,$B$5:$B$104,"Riferimento",$D$5:$D$104,"&gt;0",$F$5:$F$104,"&gt;0")=0,"",IFERROR(SUMIFS($J$5:$J$104,$A$5:$A$104,A39,$B$5:$B$104,"Riferimento"),"")))</f>
        <v/>
      </c>
      <c r="L39" s="26">
        <f>IF(OR(B39&lt;&gt;"Alternativa",COUNT(J39,K39)&lt;2),"",IFERROR(K39-J39,""))</f>
        <v/>
      </c>
      <c r="M39" s="15">
        <f>IF(COUNT(K39,L39)&lt;2,"",IFERROR(L39/K39,""))</f>
        <v/>
      </c>
    </row>
    <row r="40">
      <c r="A40" s="17" t="n"/>
      <c r="B40" s="18" t="n"/>
      <c r="C40" s="28" t="n"/>
      <c r="D40" s="20" t="n"/>
      <c r="E40" s="18" t="n"/>
      <c r="F40" s="29" t="n"/>
      <c r="G40" s="17" t="n"/>
      <c r="H40" s="17" t="n"/>
      <c r="I40" s="18" t="n"/>
      <c r="J40" s="27">
        <f>IF(OR(A40="",NOT(ISNUMBER(D40)),NOT(ISNUMBER(F40))),"",IF(OR(D40&lt;=0,F40&lt;=0),"",IFERROR(D40*F40,"")))</f>
        <v/>
      </c>
      <c r="K40" s="27">
        <f>IF(A40="","",IF(COUNTIFS($A$5:$A$104,A40,$B$5:$B$104,"Riferimento",$D$5:$D$104,"&gt;0",$F$5:$F$104,"&gt;0")=0,"",IFERROR(SUMIFS($J$5:$J$104,$A$5:$A$104,A40,$B$5:$B$104,"Riferimento"),"")))</f>
        <v/>
      </c>
      <c r="L40" s="27">
        <f>IF(OR(B40&lt;&gt;"Alternativa",COUNT(J40,K40)&lt;2),"",IFERROR(K40-J40,""))</f>
        <v/>
      </c>
      <c r="M40" s="12">
        <f>IF(COUNT(K40,L40)&lt;2,"",IFERROR(L40/K40,""))</f>
        <v/>
      </c>
    </row>
    <row r="41">
      <c r="A41" s="17" t="n"/>
      <c r="B41" s="18" t="n"/>
      <c r="C41" s="28" t="n"/>
      <c r="D41" s="20" t="n"/>
      <c r="E41" s="18" t="n"/>
      <c r="F41" s="29" t="n"/>
      <c r="G41" s="17" t="n"/>
      <c r="H41" s="17" t="n"/>
      <c r="I41" s="18" t="n"/>
      <c r="J41" s="26">
        <f>IF(OR(A41="",NOT(ISNUMBER(D41)),NOT(ISNUMBER(F41))),"",IF(OR(D41&lt;=0,F41&lt;=0),"",IFERROR(D41*F41,"")))</f>
        <v/>
      </c>
      <c r="K41" s="26">
        <f>IF(A41="","",IF(COUNTIFS($A$5:$A$104,A41,$B$5:$B$104,"Riferimento",$D$5:$D$104,"&gt;0",$F$5:$F$104,"&gt;0")=0,"",IFERROR(SUMIFS($J$5:$J$104,$A$5:$A$104,A41,$B$5:$B$104,"Riferimento"),"")))</f>
        <v/>
      </c>
      <c r="L41" s="26">
        <f>IF(OR(B41&lt;&gt;"Alternativa",COUNT(J41,K41)&lt;2),"",IFERROR(K41-J41,""))</f>
        <v/>
      </c>
      <c r="M41" s="15">
        <f>IF(COUNT(K41,L41)&lt;2,"",IFERROR(L41/K41,""))</f>
        <v/>
      </c>
    </row>
    <row r="42">
      <c r="A42" s="17" t="n"/>
      <c r="B42" s="18" t="n"/>
      <c r="C42" s="28" t="n"/>
      <c r="D42" s="20" t="n"/>
      <c r="E42" s="18" t="n"/>
      <c r="F42" s="29" t="n"/>
      <c r="G42" s="17" t="n"/>
      <c r="H42" s="17" t="n"/>
      <c r="I42" s="18" t="n"/>
      <c r="J42" s="27">
        <f>IF(OR(A42="",NOT(ISNUMBER(D42)),NOT(ISNUMBER(F42))),"",IF(OR(D42&lt;=0,F42&lt;=0),"",IFERROR(D42*F42,"")))</f>
        <v/>
      </c>
      <c r="K42" s="27">
        <f>IF(A42="","",IF(COUNTIFS($A$5:$A$104,A42,$B$5:$B$104,"Riferimento",$D$5:$D$104,"&gt;0",$F$5:$F$104,"&gt;0")=0,"",IFERROR(SUMIFS($J$5:$J$104,$A$5:$A$104,A42,$B$5:$B$104,"Riferimento"),"")))</f>
        <v/>
      </c>
      <c r="L42" s="27">
        <f>IF(OR(B42&lt;&gt;"Alternativa",COUNT(J42,K42)&lt;2),"",IFERROR(K42-J42,""))</f>
        <v/>
      </c>
      <c r="M42" s="12">
        <f>IF(COUNT(K42,L42)&lt;2,"",IFERROR(L42/K42,""))</f>
        <v/>
      </c>
    </row>
    <row r="43">
      <c r="A43" s="17" t="n"/>
      <c r="B43" s="18" t="n"/>
      <c r="C43" s="28" t="n"/>
      <c r="D43" s="20" t="n"/>
      <c r="E43" s="18" t="n"/>
      <c r="F43" s="29" t="n"/>
      <c r="G43" s="17" t="n"/>
      <c r="H43" s="17" t="n"/>
      <c r="I43" s="18" t="n"/>
      <c r="J43" s="26">
        <f>IF(OR(A43="",NOT(ISNUMBER(D43)),NOT(ISNUMBER(F43))),"",IF(OR(D43&lt;=0,F43&lt;=0),"",IFERROR(D43*F43,"")))</f>
        <v/>
      </c>
      <c r="K43" s="26">
        <f>IF(A43="","",IF(COUNTIFS($A$5:$A$104,A43,$B$5:$B$104,"Riferimento",$D$5:$D$104,"&gt;0",$F$5:$F$104,"&gt;0")=0,"",IFERROR(SUMIFS($J$5:$J$104,$A$5:$A$104,A43,$B$5:$B$104,"Riferimento"),"")))</f>
        <v/>
      </c>
      <c r="L43" s="26">
        <f>IF(OR(B43&lt;&gt;"Alternativa",COUNT(J43,K43)&lt;2),"",IFERROR(K43-J43,""))</f>
        <v/>
      </c>
      <c r="M43" s="15">
        <f>IF(COUNT(K43,L43)&lt;2,"",IFERROR(L43/K43,""))</f>
        <v/>
      </c>
    </row>
    <row r="44">
      <c r="A44" s="17" t="n"/>
      <c r="B44" s="18" t="n"/>
      <c r="C44" s="28" t="n"/>
      <c r="D44" s="20" t="n"/>
      <c r="E44" s="18" t="n"/>
      <c r="F44" s="29" t="n"/>
      <c r="G44" s="17" t="n"/>
      <c r="H44" s="17" t="n"/>
      <c r="I44" s="18" t="n"/>
      <c r="J44" s="27">
        <f>IF(OR(A44="",NOT(ISNUMBER(D44)),NOT(ISNUMBER(F44))),"",IF(OR(D44&lt;=0,F44&lt;=0),"",IFERROR(D44*F44,"")))</f>
        <v/>
      </c>
      <c r="K44" s="27">
        <f>IF(A44="","",IF(COUNTIFS($A$5:$A$104,A44,$B$5:$B$104,"Riferimento",$D$5:$D$104,"&gt;0",$F$5:$F$104,"&gt;0")=0,"",IFERROR(SUMIFS($J$5:$J$104,$A$5:$A$104,A44,$B$5:$B$104,"Riferimento"),"")))</f>
        <v/>
      </c>
      <c r="L44" s="27">
        <f>IF(OR(B44&lt;&gt;"Alternativa",COUNT(J44,K44)&lt;2),"",IFERROR(K44-J44,""))</f>
        <v/>
      </c>
      <c r="M44" s="12">
        <f>IF(COUNT(K44,L44)&lt;2,"",IFERROR(L44/K44,""))</f>
        <v/>
      </c>
    </row>
    <row r="45">
      <c r="A45" s="17" t="n"/>
      <c r="B45" s="18" t="n"/>
      <c r="C45" s="28" t="n"/>
      <c r="D45" s="20" t="n"/>
      <c r="E45" s="18" t="n"/>
      <c r="F45" s="29" t="n"/>
      <c r="G45" s="17" t="n"/>
      <c r="H45" s="17" t="n"/>
      <c r="I45" s="18" t="n"/>
      <c r="J45" s="26">
        <f>IF(OR(A45="",NOT(ISNUMBER(D45)),NOT(ISNUMBER(F45))),"",IF(OR(D45&lt;=0,F45&lt;=0),"",IFERROR(D45*F45,"")))</f>
        <v/>
      </c>
      <c r="K45" s="26">
        <f>IF(A45="","",IF(COUNTIFS($A$5:$A$104,A45,$B$5:$B$104,"Riferimento",$D$5:$D$104,"&gt;0",$F$5:$F$104,"&gt;0")=0,"",IFERROR(SUMIFS($J$5:$J$104,$A$5:$A$104,A45,$B$5:$B$104,"Riferimento"),"")))</f>
        <v/>
      </c>
      <c r="L45" s="26">
        <f>IF(OR(B45&lt;&gt;"Alternativa",COUNT(J45,K45)&lt;2),"",IFERROR(K45-J45,""))</f>
        <v/>
      </c>
      <c r="M45" s="15">
        <f>IF(COUNT(K45,L45)&lt;2,"",IFERROR(L45/K45,""))</f>
        <v/>
      </c>
    </row>
    <row r="46">
      <c r="A46" s="17" t="n"/>
      <c r="B46" s="18" t="n"/>
      <c r="C46" s="28" t="n"/>
      <c r="D46" s="20" t="n"/>
      <c r="E46" s="18" t="n"/>
      <c r="F46" s="29" t="n"/>
      <c r="G46" s="17" t="n"/>
      <c r="H46" s="17" t="n"/>
      <c r="I46" s="18" t="n"/>
      <c r="J46" s="27">
        <f>IF(OR(A46="",NOT(ISNUMBER(D46)),NOT(ISNUMBER(F46))),"",IF(OR(D46&lt;=0,F46&lt;=0),"",IFERROR(D46*F46,"")))</f>
        <v/>
      </c>
      <c r="K46" s="27">
        <f>IF(A46="","",IF(COUNTIFS($A$5:$A$104,A46,$B$5:$B$104,"Riferimento",$D$5:$D$104,"&gt;0",$F$5:$F$104,"&gt;0")=0,"",IFERROR(SUMIFS($J$5:$J$104,$A$5:$A$104,A46,$B$5:$B$104,"Riferimento"),"")))</f>
        <v/>
      </c>
      <c r="L46" s="27">
        <f>IF(OR(B46&lt;&gt;"Alternativa",COUNT(J46,K46)&lt;2),"",IFERROR(K46-J46,""))</f>
        <v/>
      </c>
      <c r="M46" s="12">
        <f>IF(COUNT(K46,L46)&lt;2,"",IFERROR(L46/K46,""))</f>
        <v/>
      </c>
    </row>
    <row r="47">
      <c r="A47" s="17" t="n"/>
      <c r="B47" s="18" t="n"/>
      <c r="C47" s="28" t="n"/>
      <c r="D47" s="20" t="n"/>
      <c r="E47" s="18" t="n"/>
      <c r="F47" s="29" t="n"/>
      <c r="G47" s="17" t="n"/>
      <c r="H47" s="17" t="n"/>
      <c r="I47" s="18" t="n"/>
      <c r="J47" s="26">
        <f>IF(OR(A47="",NOT(ISNUMBER(D47)),NOT(ISNUMBER(F47))),"",IF(OR(D47&lt;=0,F47&lt;=0),"",IFERROR(D47*F47,"")))</f>
        <v/>
      </c>
      <c r="K47" s="26">
        <f>IF(A47="","",IF(COUNTIFS($A$5:$A$104,A47,$B$5:$B$104,"Riferimento",$D$5:$D$104,"&gt;0",$F$5:$F$104,"&gt;0")=0,"",IFERROR(SUMIFS($J$5:$J$104,$A$5:$A$104,A47,$B$5:$B$104,"Riferimento"),"")))</f>
        <v/>
      </c>
      <c r="L47" s="26">
        <f>IF(OR(B47&lt;&gt;"Alternativa",COUNT(J47,K47)&lt;2),"",IFERROR(K47-J47,""))</f>
        <v/>
      </c>
      <c r="M47" s="15">
        <f>IF(COUNT(K47,L47)&lt;2,"",IFERROR(L47/K47,""))</f>
        <v/>
      </c>
    </row>
    <row r="48">
      <c r="A48" s="17" t="n"/>
      <c r="B48" s="18" t="n"/>
      <c r="C48" s="28" t="n"/>
      <c r="D48" s="20" t="n"/>
      <c r="E48" s="18" t="n"/>
      <c r="F48" s="29" t="n"/>
      <c r="G48" s="17" t="n"/>
      <c r="H48" s="17" t="n"/>
      <c r="I48" s="18" t="n"/>
      <c r="J48" s="27">
        <f>IF(OR(A48="",NOT(ISNUMBER(D48)),NOT(ISNUMBER(F48))),"",IF(OR(D48&lt;=0,F48&lt;=0),"",IFERROR(D48*F48,"")))</f>
        <v/>
      </c>
      <c r="K48" s="27">
        <f>IF(A48="","",IF(COUNTIFS($A$5:$A$104,A48,$B$5:$B$104,"Riferimento",$D$5:$D$104,"&gt;0",$F$5:$F$104,"&gt;0")=0,"",IFERROR(SUMIFS($J$5:$J$104,$A$5:$A$104,A48,$B$5:$B$104,"Riferimento"),"")))</f>
        <v/>
      </c>
      <c r="L48" s="27">
        <f>IF(OR(B48&lt;&gt;"Alternativa",COUNT(J48,K48)&lt;2),"",IFERROR(K48-J48,""))</f>
        <v/>
      </c>
      <c r="M48" s="12">
        <f>IF(COUNT(K48,L48)&lt;2,"",IFERROR(L48/K48,""))</f>
        <v/>
      </c>
    </row>
    <row r="49">
      <c r="A49" s="17" t="n"/>
      <c r="B49" s="18" t="n"/>
      <c r="C49" s="28" t="n"/>
      <c r="D49" s="20" t="n"/>
      <c r="E49" s="18" t="n"/>
      <c r="F49" s="29" t="n"/>
      <c r="G49" s="17" t="n"/>
      <c r="H49" s="17" t="n"/>
      <c r="I49" s="18" t="n"/>
      <c r="J49" s="26">
        <f>IF(OR(A49="",NOT(ISNUMBER(D49)),NOT(ISNUMBER(F49))),"",IF(OR(D49&lt;=0,F49&lt;=0),"",IFERROR(D49*F49,"")))</f>
        <v/>
      </c>
      <c r="K49" s="26">
        <f>IF(A49="","",IF(COUNTIFS($A$5:$A$104,A49,$B$5:$B$104,"Riferimento",$D$5:$D$104,"&gt;0",$F$5:$F$104,"&gt;0")=0,"",IFERROR(SUMIFS($J$5:$J$104,$A$5:$A$104,A49,$B$5:$B$104,"Riferimento"),"")))</f>
        <v/>
      </c>
      <c r="L49" s="26">
        <f>IF(OR(B49&lt;&gt;"Alternativa",COUNT(J49,K49)&lt;2),"",IFERROR(K49-J49,""))</f>
        <v/>
      </c>
      <c r="M49" s="15">
        <f>IF(COUNT(K49,L49)&lt;2,"",IFERROR(L49/K49,""))</f>
        <v/>
      </c>
    </row>
    <row r="50">
      <c r="A50" s="17" t="n"/>
      <c r="B50" s="18" t="n"/>
      <c r="C50" s="28" t="n"/>
      <c r="D50" s="20" t="n"/>
      <c r="E50" s="18" t="n"/>
      <c r="F50" s="29" t="n"/>
      <c r="G50" s="17" t="n"/>
      <c r="H50" s="17" t="n"/>
      <c r="I50" s="18" t="n"/>
      <c r="J50" s="27">
        <f>IF(OR(A50="",NOT(ISNUMBER(D50)),NOT(ISNUMBER(F50))),"",IF(OR(D50&lt;=0,F50&lt;=0),"",IFERROR(D50*F50,"")))</f>
        <v/>
      </c>
      <c r="K50" s="27">
        <f>IF(A50="","",IF(COUNTIFS($A$5:$A$104,A50,$B$5:$B$104,"Riferimento",$D$5:$D$104,"&gt;0",$F$5:$F$104,"&gt;0")=0,"",IFERROR(SUMIFS($J$5:$J$104,$A$5:$A$104,A50,$B$5:$B$104,"Riferimento"),"")))</f>
        <v/>
      </c>
      <c r="L50" s="27">
        <f>IF(OR(B50&lt;&gt;"Alternativa",COUNT(J50,K50)&lt;2),"",IFERROR(K50-J50,""))</f>
        <v/>
      </c>
      <c r="M50" s="12">
        <f>IF(COUNT(K50,L50)&lt;2,"",IFERROR(L50/K50,""))</f>
        <v/>
      </c>
    </row>
    <row r="51">
      <c r="A51" s="17" t="n"/>
      <c r="B51" s="18" t="n"/>
      <c r="C51" s="28" t="n"/>
      <c r="D51" s="20" t="n"/>
      <c r="E51" s="18" t="n"/>
      <c r="F51" s="29" t="n"/>
      <c r="G51" s="17" t="n"/>
      <c r="H51" s="17" t="n"/>
      <c r="I51" s="18" t="n"/>
      <c r="J51" s="26">
        <f>IF(OR(A51="",NOT(ISNUMBER(D51)),NOT(ISNUMBER(F51))),"",IF(OR(D51&lt;=0,F51&lt;=0),"",IFERROR(D51*F51,"")))</f>
        <v/>
      </c>
      <c r="K51" s="26">
        <f>IF(A51="","",IF(COUNTIFS($A$5:$A$104,A51,$B$5:$B$104,"Riferimento",$D$5:$D$104,"&gt;0",$F$5:$F$104,"&gt;0")=0,"",IFERROR(SUMIFS($J$5:$J$104,$A$5:$A$104,A51,$B$5:$B$104,"Riferimento"),"")))</f>
        <v/>
      </c>
      <c r="L51" s="26">
        <f>IF(OR(B51&lt;&gt;"Alternativa",COUNT(J51,K51)&lt;2),"",IFERROR(K51-J51,""))</f>
        <v/>
      </c>
      <c r="M51" s="15">
        <f>IF(COUNT(K51,L51)&lt;2,"",IFERROR(L51/K51,""))</f>
        <v/>
      </c>
    </row>
    <row r="52">
      <c r="A52" s="17" t="n"/>
      <c r="B52" s="18" t="n"/>
      <c r="C52" s="28" t="n"/>
      <c r="D52" s="20" t="n"/>
      <c r="E52" s="18" t="n"/>
      <c r="F52" s="29" t="n"/>
      <c r="G52" s="17" t="n"/>
      <c r="H52" s="17" t="n"/>
      <c r="I52" s="18" t="n"/>
      <c r="J52" s="27">
        <f>IF(OR(A52="",NOT(ISNUMBER(D52)),NOT(ISNUMBER(F52))),"",IF(OR(D52&lt;=0,F52&lt;=0),"",IFERROR(D52*F52,"")))</f>
        <v/>
      </c>
      <c r="K52" s="27">
        <f>IF(A52="","",IF(COUNTIFS($A$5:$A$104,A52,$B$5:$B$104,"Riferimento",$D$5:$D$104,"&gt;0",$F$5:$F$104,"&gt;0")=0,"",IFERROR(SUMIFS($J$5:$J$104,$A$5:$A$104,A52,$B$5:$B$104,"Riferimento"),"")))</f>
        <v/>
      </c>
      <c r="L52" s="27">
        <f>IF(OR(B52&lt;&gt;"Alternativa",COUNT(J52,K52)&lt;2),"",IFERROR(K52-J52,""))</f>
        <v/>
      </c>
      <c r="M52" s="12">
        <f>IF(COUNT(K52,L52)&lt;2,"",IFERROR(L52/K52,""))</f>
        <v/>
      </c>
    </row>
    <row r="53">
      <c r="A53" s="17" t="n"/>
      <c r="B53" s="18" t="n"/>
      <c r="C53" s="28" t="n"/>
      <c r="D53" s="20" t="n"/>
      <c r="E53" s="18" t="n"/>
      <c r="F53" s="29" t="n"/>
      <c r="G53" s="17" t="n"/>
      <c r="H53" s="17" t="n"/>
      <c r="I53" s="18" t="n"/>
      <c r="J53" s="26">
        <f>IF(OR(A53="",NOT(ISNUMBER(D53)),NOT(ISNUMBER(F53))),"",IF(OR(D53&lt;=0,F53&lt;=0),"",IFERROR(D53*F53,"")))</f>
        <v/>
      </c>
      <c r="K53" s="26">
        <f>IF(A53="","",IF(COUNTIFS($A$5:$A$104,A53,$B$5:$B$104,"Riferimento",$D$5:$D$104,"&gt;0",$F$5:$F$104,"&gt;0")=0,"",IFERROR(SUMIFS($J$5:$J$104,$A$5:$A$104,A53,$B$5:$B$104,"Riferimento"),"")))</f>
        <v/>
      </c>
      <c r="L53" s="26">
        <f>IF(OR(B53&lt;&gt;"Alternativa",COUNT(J53,K53)&lt;2),"",IFERROR(K53-J53,""))</f>
        <v/>
      </c>
      <c r="M53" s="15">
        <f>IF(COUNT(K53,L53)&lt;2,"",IFERROR(L53/K53,""))</f>
        <v/>
      </c>
    </row>
    <row r="54">
      <c r="A54" s="17" t="n"/>
      <c r="B54" s="18" t="n"/>
      <c r="C54" s="28" t="n"/>
      <c r="D54" s="20" t="n"/>
      <c r="E54" s="18" t="n"/>
      <c r="F54" s="29" t="n"/>
      <c r="G54" s="17" t="n"/>
      <c r="H54" s="17" t="n"/>
      <c r="I54" s="18" t="n"/>
      <c r="J54" s="27">
        <f>IF(OR(A54="",NOT(ISNUMBER(D54)),NOT(ISNUMBER(F54))),"",IF(OR(D54&lt;=0,F54&lt;=0),"",IFERROR(D54*F54,"")))</f>
        <v/>
      </c>
      <c r="K54" s="27">
        <f>IF(A54="","",IF(COUNTIFS($A$5:$A$104,A54,$B$5:$B$104,"Riferimento",$D$5:$D$104,"&gt;0",$F$5:$F$104,"&gt;0")=0,"",IFERROR(SUMIFS($J$5:$J$104,$A$5:$A$104,A54,$B$5:$B$104,"Riferimento"),"")))</f>
        <v/>
      </c>
      <c r="L54" s="27">
        <f>IF(OR(B54&lt;&gt;"Alternativa",COUNT(J54,K54)&lt;2),"",IFERROR(K54-J54,""))</f>
        <v/>
      </c>
      <c r="M54" s="12">
        <f>IF(COUNT(K54,L54)&lt;2,"",IFERROR(L54/K54,""))</f>
        <v/>
      </c>
    </row>
    <row r="55">
      <c r="A55" s="17" t="n"/>
      <c r="B55" s="18" t="n"/>
      <c r="C55" s="28" t="n"/>
      <c r="D55" s="20" t="n"/>
      <c r="E55" s="18" t="n"/>
      <c r="F55" s="29" t="n"/>
      <c r="G55" s="17" t="n"/>
      <c r="H55" s="17" t="n"/>
      <c r="I55" s="18" t="n"/>
      <c r="J55" s="26">
        <f>IF(OR(A55="",NOT(ISNUMBER(D55)),NOT(ISNUMBER(F55))),"",IF(OR(D55&lt;=0,F55&lt;=0),"",IFERROR(D55*F55,"")))</f>
        <v/>
      </c>
      <c r="K55" s="26">
        <f>IF(A55="","",IF(COUNTIFS($A$5:$A$104,A55,$B$5:$B$104,"Riferimento",$D$5:$D$104,"&gt;0",$F$5:$F$104,"&gt;0")=0,"",IFERROR(SUMIFS($J$5:$J$104,$A$5:$A$104,A55,$B$5:$B$104,"Riferimento"),"")))</f>
        <v/>
      </c>
      <c r="L55" s="26">
        <f>IF(OR(B55&lt;&gt;"Alternativa",COUNT(J55,K55)&lt;2),"",IFERROR(K55-J55,""))</f>
        <v/>
      </c>
      <c r="M55" s="15">
        <f>IF(COUNT(K55,L55)&lt;2,"",IFERROR(L55/K55,""))</f>
        <v/>
      </c>
    </row>
    <row r="56">
      <c r="A56" s="17" t="n"/>
      <c r="B56" s="18" t="n"/>
      <c r="C56" s="28" t="n"/>
      <c r="D56" s="20" t="n"/>
      <c r="E56" s="18" t="n"/>
      <c r="F56" s="29" t="n"/>
      <c r="G56" s="17" t="n"/>
      <c r="H56" s="17" t="n"/>
      <c r="I56" s="18" t="n"/>
      <c r="J56" s="27">
        <f>IF(OR(A56="",NOT(ISNUMBER(D56)),NOT(ISNUMBER(F56))),"",IF(OR(D56&lt;=0,F56&lt;=0),"",IFERROR(D56*F56,"")))</f>
        <v/>
      </c>
      <c r="K56" s="27">
        <f>IF(A56="","",IF(COUNTIFS($A$5:$A$104,A56,$B$5:$B$104,"Riferimento",$D$5:$D$104,"&gt;0",$F$5:$F$104,"&gt;0")=0,"",IFERROR(SUMIFS($J$5:$J$104,$A$5:$A$104,A56,$B$5:$B$104,"Riferimento"),"")))</f>
        <v/>
      </c>
      <c r="L56" s="27">
        <f>IF(OR(B56&lt;&gt;"Alternativa",COUNT(J56,K56)&lt;2),"",IFERROR(K56-J56,""))</f>
        <v/>
      </c>
      <c r="M56" s="12">
        <f>IF(COUNT(K56,L56)&lt;2,"",IFERROR(L56/K56,""))</f>
        <v/>
      </c>
    </row>
    <row r="57">
      <c r="A57" s="17" t="n"/>
      <c r="B57" s="18" t="n"/>
      <c r="C57" s="28" t="n"/>
      <c r="D57" s="20" t="n"/>
      <c r="E57" s="18" t="n"/>
      <c r="F57" s="29" t="n"/>
      <c r="G57" s="17" t="n"/>
      <c r="H57" s="17" t="n"/>
      <c r="I57" s="18" t="n"/>
      <c r="J57" s="26">
        <f>IF(OR(A57="",NOT(ISNUMBER(D57)),NOT(ISNUMBER(F57))),"",IF(OR(D57&lt;=0,F57&lt;=0),"",IFERROR(D57*F57,"")))</f>
        <v/>
      </c>
      <c r="K57" s="26">
        <f>IF(A57="","",IF(COUNTIFS($A$5:$A$104,A57,$B$5:$B$104,"Riferimento",$D$5:$D$104,"&gt;0",$F$5:$F$104,"&gt;0")=0,"",IFERROR(SUMIFS($J$5:$J$104,$A$5:$A$104,A57,$B$5:$B$104,"Riferimento"),"")))</f>
        <v/>
      </c>
      <c r="L57" s="26">
        <f>IF(OR(B57&lt;&gt;"Alternativa",COUNT(J57,K57)&lt;2),"",IFERROR(K57-J57,""))</f>
        <v/>
      </c>
      <c r="M57" s="15">
        <f>IF(COUNT(K57,L57)&lt;2,"",IFERROR(L57/K57,""))</f>
        <v/>
      </c>
    </row>
    <row r="58">
      <c r="A58" s="17" t="n"/>
      <c r="B58" s="18" t="n"/>
      <c r="C58" s="28" t="n"/>
      <c r="D58" s="20" t="n"/>
      <c r="E58" s="18" t="n"/>
      <c r="F58" s="29" t="n"/>
      <c r="G58" s="17" t="n"/>
      <c r="H58" s="17" t="n"/>
      <c r="I58" s="18" t="n"/>
      <c r="J58" s="27">
        <f>IF(OR(A58="",NOT(ISNUMBER(D58)),NOT(ISNUMBER(F58))),"",IF(OR(D58&lt;=0,F58&lt;=0),"",IFERROR(D58*F58,"")))</f>
        <v/>
      </c>
      <c r="K58" s="27">
        <f>IF(A58="","",IF(COUNTIFS($A$5:$A$104,A58,$B$5:$B$104,"Riferimento",$D$5:$D$104,"&gt;0",$F$5:$F$104,"&gt;0")=0,"",IFERROR(SUMIFS($J$5:$J$104,$A$5:$A$104,A58,$B$5:$B$104,"Riferimento"),"")))</f>
        <v/>
      </c>
      <c r="L58" s="27">
        <f>IF(OR(B58&lt;&gt;"Alternativa",COUNT(J58,K58)&lt;2),"",IFERROR(K58-J58,""))</f>
        <v/>
      </c>
      <c r="M58" s="12">
        <f>IF(COUNT(K58,L58)&lt;2,"",IFERROR(L58/K58,""))</f>
        <v/>
      </c>
    </row>
    <row r="59">
      <c r="A59" s="17" t="n"/>
      <c r="B59" s="18" t="n"/>
      <c r="C59" s="28" t="n"/>
      <c r="D59" s="20" t="n"/>
      <c r="E59" s="18" t="n"/>
      <c r="F59" s="29" t="n"/>
      <c r="G59" s="17" t="n"/>
      <c r="H59" s="17" t="n"/>
      <c r="I59" s="18" t="n"/>
      <c r="J59" s="26">
        <f>IF(OR(A59="",NOT(ISNUMBER(D59)),NOT(ISNUMBER(F59))),"",IF(OR(D59&lt;=0,F59&lt;=0),"",IFERROR(D59*F59,"")))</f>
        <v/>
      </c>
      <c r="K59" s="26">
        <f>IF(A59="","",IF(COUNTIFS($A$5:$A$104,A59,$B$5:$B$104,"Riferimento",$D$5:$D$104,"&gt;0",$F$5:$F$104,"&gt;0")=0,"",IFERROR(SUMIFS($J$5:$J$104,$A$5:$A$104,A59,$B$5:$B$104,"Riferimento"),"")))</f>
        <v/>
      </c>
      <c r="L59" s="26">
        <f>IF(OR(B59&lt;&gt;"Alternativa",COUNT(J59,K59)&lt;2),"",IFERROR(K59-J59,""))</f>
        <v/>
      </c>
      <c r="M59" s="15">
        <f>IF(COUNT(K59,L59)&lt;2,"",IFERROR(L59/K59,""))</f>
        <v/>
      </c>
    </row>
    <row r="60">
      <c r="A60" s="17" t="n"/>
      <c r="B60" s="18" t="n"/>
      <c r="C60" s="28" t="n"/>
      <c r="D60" s="20" t="n"/>
      <c r="E60" s="18" t="n"/>
      <c r="F60" s="29" t="n"/>
      <c r="G60" s="17" t="n"/>
      <c r="H60" s="17" t="n"/>
      <c r="I60" s="18" t="n"/>
      <c r="J60" s="27">
        <f>IF(OR(A60="",NOT(ISNUMBER(D60)),NOT(ISNUMBER(F60))),"",IF(OR(D60&lt;=0,F60&lt;=0),"",IFERROR(D60*F60,"")))</f>
        <v/>
      </c>
      <c r="K60" s="27">
        <f>IF(A60="","",IF(COUNTIFS($A$5:$A$104,A60,$B$5:$B$104,"Riferimento",$D$5:$D$104,"&gt;0",$F$5:$F$104,"&gt;0")=0,"",IFERROR(SUMIFS($J$5:$J$104,$A$5:$A$104,A60,$B$5:$B$104,"Riferimento"),"")))</f>
        <v/>
      </c>
      <c r="L60" s="27">
        <f>IF(OR(B60&lt;&gt;"Alternativa",COUNT(J60,K60)&lt;2),"",IFERROR(K60-J60,""))</f>
        <v/>
      </c>
      <c r="M60" s="12">
        <f>IF(COUNT(K60,L60)&lt;2,"",IFERROR(L60/K60,""))</f>
        <v/>
      </c>
    </row>
    <row r="61">
      <c r="A61" s="17" t="n"/>
      <c r="B61" s="18" t="n"/>
      <c r="C61" s="28" t="n"/>
      <c r="D61" s="20" t="n"/>
      <c r="E61" s="18" t="n"/>
      <c r="F61" s="29" t="n"/>
      <c r="G61" s="17" t="n"/>
      <c r="H61" s="17" t="n"/>
      <c r="I61" s="18" t="n"/>
      <c r="J61" s="26">
        <f>IF(OR(A61="",NOT(ISNUMBER(D61)),NOT(ISNUMBER(F61))),"",IF(OR(D61&lt;=0,F61&lt;=0),"",IFERROR(D61*F61,"")))</f>
        <v/>
      </c>
      <c r="K61" s="26">
        <f>IF(A61="","",IF(COUNTIFS($A$5:$A$104,A61,$B$5:$B$104,"Riferimento",$D$5:$D$104,"&gt;0",$F$5:$F$104,"&gt;0")=0,"",IFERROR(SUMIFS($J$5:$J$104,$A$5:$A$104,A61,$B$5:$B$104,"Riferimento"),"")))</f>
        <v/>
      </c>
      <c r="L61" s="26">
        <f>IF(OR(B61&lt;&gt;"Alternativa",COUNT(J61,K61)&lt;2),"",IFERROR(K61-J61,""))</f>
        <v/>
      </c>
      <c r="M61" s="15">
        <f>IF(COUNT(K61,L61)&lt;2,"",IFERROR(L61/K61,""))</f>
        <v/>
      </c>
    </row>
    <row r="62">
      <c r="A62" s="17" t="n"/>
      <c r="B62" s="18" t="n"/>
      <c r="C62" s="28" t="n"/>
      <c r="D62" s="20" t="n"/>
      <c r="E62" s="18" t="n"/>
      <c r="F62" s="29" t="n"/>
      <c r="G62" s="17" t="n"/>
      <c r="H62" s="17" t="n"/>
      <c r="I62" s="18" t="n"/>
      <c r="J62" s="27">
        <f>IF(OR(A62="",NOT(ISNUMBER(D62)),NOT(ISNUMBER(F62))),"",IF(OR(D62&lt;=0,F62&lt;=0),"",IFERROR(D62*F62,"")))</f>
        <v/>
      </c>
      <c r="K62" s="27">
        <f>IF(A62="","",IF(COUNTIFS($A$5:$A$104,A62,$B$5:$B$104,"Riferimento",$D$5:$D$104,"&gt;0",$F$5:$F$104,"&gt;0")=0,"",IFERROR(SUMIFS($J$5:$J$104,$A$5:$A$104,A62,$B$5:$B$104,"Riferimento"),"")))</f>
        <v/>
      </c>
      <c r="L62" s="27">
        <f>IF(OR(B62&lt;&gt;"Alternativa",COUNT(J62,K62)&lt;2),"",IFERROR(K62-J62,""))</f>
        <v/>
      </c>
      <c r="M62" s="12">
        <f>IF(COUNT(K62,L62)&lt;2,"",IFERROR(L62/K62,""))</f>
        <v/>
      </c>
    </row>
    <row r="63">
      <c r="A63" s="17" t="n"/>
      <c r="B63" s="18" t="n"/>
      <c r="C63" s="28" t="n"/>
      <c r="D63" s="20" t="n"/>
      <c r="E63" s="18" t="n"/>
      <c r="F63" s="29" t="n"/>
      <c r="G63" s="17" t="n"/>
      <c r="H63" s="17" t="n"/>
      <c r="I63" s="18" t="n"/>
      <c r="J63" s="26">
        <f>IF(OR(A63="",NOT(ISNUMBER(D63)),NOT(ISNUMBER(F63))),"",IF(OR(D63&lt;=0,F63&lt;=0),"",IFERROR(D63*F63,"")))</f>
        <v/>
      </c>
      <c r="K63" s="26">
        <f>IF(A63="","",IF(COUNTIFS($A$5:$A$104,A63,$B$5:$B$104,"Riferimento",$D$5:$D$104,"&gt;0",$F$5:$F$104,"&gt;0")=0,"",IFERROR(SUMIFS($J$5:$J$104,$A$5:$A$104,A63,$B$5:$B$104,"Riferimento"),"")))</f>
        <v/>
      </c>
      <c r="L63" s="26">
        <f>IF(OR(B63&lt;&gt;"Alternativa",COUNT(J63,K63)&lt;2),"",IFERROR(K63-J63,""))</f>
        <v/>
      </c>
      <c r="M63" s="15">
        <f>IF(COUNT(K63,L63)&lt;2,"",IFERROR(L63/K63,""))</f>
        <v/>
      </c>
    </row>
    <row r="64">
      <c r="A64" s="17" t="n"/>
      <c r="B64" s="18" t="n"/>
      <c r="C64" s="28" t="n"/>
      <c r="D64" s="20" t="n"/>
      <c r="E64" s="18" t="n"/>
      <c r="F64" s="29" t="n"/>
      <c r="G64" s="17" t="n"/>
      <c r="H64" s="17" t="n"/>
      <c r="I64" s="18" t="n"/>
      <c r="J64" s="27">
        <f>IF(OR(A64="",NOT(ISNUMBER(D64)),NOT(ISNUMBER(F64))),"",IF(OR(D64&lt;=0,F64&lt;=0),"",IFERROR(D64*F64,"")))</f>
        <v/>
      </c>
      <c r="K64" s="27">
        <f>IF(A64="","",IF(COUNTIFS($A$5:$A$104,A64,$B$5:$B$104,"Riferimento",$D$5:$D$104,"&gt;0",$F$5:$F$104,"&gt;0")=0,"",IFERROR(SUMIFS($J$5:$J$104,$A$5:$A$104,A64,$B$5:$B$104,"Riferimento"),"")))</f>
        <v/>
      </c>
      <c r="L64" s="27">
        <f>IF(OR(B64&lt;&gt;"Alternativa",COUNT(J64,K64)&lt;2),"",IFERROR(K64-J64,""))</f>
        <v/>
      </c>
      <c r="M64" s="12">
        <f>IF(COUNT(K64,L64)&lt;2,"",IFERROR(L64/K64,""))</f>
        <v/>
      </c>
    </row>
    <row r="65">
      <c r="A65" s="17" t="n"/>
      <c r="B65" s="18" t="n"/>
      <c r="C65" s="28" t="n"/>
      <c r="D65" s="20" t="n"/>
      <c r="E65" s="18" t="n"/>
      <c r="F65" s="29" t="n"/>
      <c r="G65" s="17" t="n"/>
      <c r="H65" s="17" t="n"/>
      <c r="I65" s="18" t="n"/>
      <c r="J65" s="26">
        <f>IF(OR(A65="",NOT(ISNUMBER(D65)),NOT(ISNUMBER(F65))),"",IF(OR(D65&lt;=0,F65&lt;=0),"",IFERROR(D65*F65,"")))</f>
        <v/>
      </c>
      <c r="K65" s="26">
        <f>IF(A65="","",IF(COUNTIFS($A$5:$A$104,A65,$B$5:$B$104,"Riferimento",$D$5:$D$104,"&gt;0",$F$5:$F$104,"&gt;0")=0,"",IFERROR(SUMIFS($J$5:$J$104,$A$5:$A$104,A65,$B$5:$B$104,"Riferimento"),"")))</f>
        <v/>
      </c>
      <c r="L65" s="26">
        <f>IF(OR(B65&lt;&gt;"Alternativa",COUNT(J65,K65)&lt;2),"",IFERROR(K65-J65,""))</f>
        <v/>
      </c>
      <c r="M65" s="15">
        <f>IF(COUNT(K65,L65)&lt;2,"",IFERROR(L65/K65,""))</f>
        <v/>
      </c>
    </row>
    <row r="66">
      <c r="A66" s="17" t="n"/>
      <c r="B66" s="18" t="n"/>
      <c r="C66" s="28" t="n"/>
      <c r="D66" s="20" t="n"/>
      <c r="E66" s="18" t="n"/>
      <c r="F66" s="29" t="n"/>
      <c r="G66" s="17" t="n"/>
      <c r="H66" s="17" t="n"/>
      <c r="I66" s="18" t="n"/>
      <c r="J66" s="27">
        <f>IF(OR(A66="",NOT(ISNUMBER(D66)),NOT(ISNUMBER(F66))),"",IF(OR(D66&lt;=0,F66&lt;=0),"",IFERROR(D66*F66,"")))</f>
        <v/>
      </c>
      <c r="K66" s="27">
        <f>IF(A66="","",IF(COUNTIFS($A$5:$A$104,A66,$B$5:$B$104,"Riferimento",$D$5:$D$104,"&gt;0",$F$5:$F$104,"&gt;0")=0,"",IFERROR(SUMIFS($J$5:$J$104,$A$5:$A$104,A66,$B$5:$B$104,"Riferimento"),"")))</f>
        <v/>
      </c>
      <c r="L66" s="27">
        <f>IF(OR(B66&lt;&gt;"Alternativa",COUNT(J66,K66)&lt;2),"",IFERROR(K66-J66,""))</f>
        <v/>
      </c>
      <c r="M66" s="12">
        <f>IF(COUNT(K66,L66)&lt;2,"",IFERROR(L66/K66,""))</f>
        <v/>
      </c>
    </row>
    <row r="67">
      <c r="A67" s="17" t="n"/>
      <c r="B67" s="18" t="n"/>
      <c r="C67" s="28" t="n"/>
      <c r="D67" s="20" t="n"/>
      <c r="E67" s="18" t="n"/>
      <c r="F67" s="29" t="n"/>
      <c r="G67" s="17" t="n"/>
      <c r="H67" s="17" t="n"/>
      <c r="I67" s="18" t="n"/>
      <c r="J67" s="26">
        <f>IF(OR(A67="",NOT(ISNUMBER(D67)),NOT(ISNUMBER(F67))),"",IF(OR(D67&lt;=0,F67&lt;=0),"",IFERROR(D67*F67,"")))</f>
        <v/>
      </c>
      <c r="K67" s="26">
        <f>IF(A67="","",IF(COUNTIFS($A$5:$A$104,A67,$B$5:$B$104,"Riferimento",$D$5:$D$104,"&gt;0",$F$5:$F$104,"&gt;0")=0,"",IFERROR(SUMIFS($J$5:$J$104,$A$5:$A$104,A67,$B$5:$B$104,"Riferimento"),"")))</f>
        <v/>
      </c>
      <c r="L67" s="26">
        <f>IF(OR(B67&lt;&gt;"Alternativa",COUNT(J67,K67)&lt;2),"",IFERROR(K67-J67,""))</f>
        <v/>
      </c>
      <c r="M67" s="15">
        <f>IF(COUNT(K67,L67)&lt;2,"",IFERROR(L67/K67,""))</f>
        <v/>
      </c>
    </row>
    <row r="68">
      <c r="A68" s="17" t="n"/>
      <c r="B68" s="18" t="n"/>
      <c r="C68" s="28" t="n"/>
      <c r="D68" s="20" t="n"/>
      <c r="E68" s="18" t="n"/>
      <c r="F68" s="29" t="n"/>
      <c r="G68" s="17" t="n"/>
      <c r="H68" s="17" t="n"/>
      <c r="I68" s="18" t="n"/>
      <c r="J68" s="27">
        <f>IF(OR(A68="",NOT(ISNUMBER(D68)),NOT(ISNUMBER(F68))),"",IF(OR(D68&lt;=0,F68&lt;=0),"",IFERROR(D68*F68,"")))</f>
        <v/>
      </c>
      <c r="K68" s="27">
        <f>IF(A68="","",IF(COUNTIFS($A$5:$A$104,A68,$B$5:$B$104,"Riferimento",$D$5:$D$104,"&gt;0",$F$5:$F$104,"&gt;0")=0,"",IFERROR(SUMIFS($J$5:$J$104,$A$5:$A$104,A68,$B$5:$B$104,"Riferimento"),"")))</f>
        <v/>
      </c>
      <c r="L68" s="27">
        <f>IF(OR(B68&lt;&gt;"Alternativa",COUNT(J68,K68)&lt;2),"",IFERROR(K68-J68,""))</f>
        <v/>
      </c>
      <c r="M68" s="12">
        <f>IF(COUNT(K68,L68)&lt;2,"",IFERROR(L68/K68,""))</f>
        <v/>
      </c>
    </row>
    <row r="69">
      <c r="A69" s="17" t="n"/>
      <c r="B69" s="18" t="n"/>
      <c r="C69" s="28" t="n"/>
      <c r="D69" s="20" t="n"/>
      <c r="E69" s="18" t="n"/>
      <c r="F69" s="29" t="n"/>
      <c r="G69" s="17" t="n"/>
      <c r="H69" s="17" t="n"/>
      <c r="I69" s="18" t="n"/>
      <c r="J69" s="26">
        <f>IF(OR(A69="",NOT(ISNUMBER(D69)),NOT(ISNUMBER(F69))),"",IF(OR(D69&lt;=0,F69&lt;=0),"",IFERROR(D69*F69,"")))</f>
        <v/>
      </c>
      <c r="K69" s="26">
        <f>IF(A69="","",IF(COUNTIFS($A$5:$A$104,A69,$B$5:$B$104,"Riferimento",$D$5:$D$104,"&gt;0",$F$5:$F$104,"&gt;0")=0,"",IFERROR(SUMIFS($J$5:$J$104,$A$5:$A$104,A69,$B$5:$B$104,"Riferimento"),"")))</f>
        <v/>
      </c>
      <c r="L69" s="26">
        <f>IF(OR(B69&lt;&gt;"Alternativa",COUNT(J69,K69)&lt;2),"",IFERROR(K69-J69,""))</f>
        <v/>
      </c>
      <c r="M69" s="15">
        <f>IF(COUNT(K69,L69)&lt;2,"",IFERROR(L69/K69,""))</f>
        <v/>
      </c>
    </row>
    <row r="70">
      <c r="A70" s="17" t="n"/>
      <c r="B70" s="18" t="n"/>
      <c r="C70" s="28" t="n"/>
      <c r="D70" s="20" t="n"/>
      <c r="E70" s="18" t="n"/>
      <c r="F70" s="29" t="n"/>
      <c r="G70" s="17" t="n"/>
      <c r="H70" s="17" t="n"/>
      <c r="I70" s="18" t="n"/>
      <c r="J70" s="27">
        <f>IF(OR(A70="",NOT(ISNUMBER(D70)),NOT(ISNUMBER(F70))),"",IF(OR(D70&lt;=0,F70&lt;=0),"",IFERROR(D70*F70,"")))</f>
        <v/>
      </c>
      <c r="K70" s="27">
        <f>IF(A70="","",IF(COUNTIFS($A$5:$A$104,A70,$B$5:$B$104,"Riferimento",$D$5:$D$104,"&gt;0",$F$5:$F$104,"&gt;0")=0,"",IFERROR(SUMIFS($J$5:$J$104,$A$5:$A$104,A70,$B$5:$B$104,"Riferimento"),"")))</f>
        <v/>
      </c>
      <c r="L70" s="27">
        <f>IF(OR(B70&lt;&gt;"Alternativa",COUNT(J70,K70)&lt;2),"",IFERROR(K70-J70,""))</f>
        <v/>
      </c>
      <c r="M70" s="12">
        <f>IF(COUNT(K70,L70)&lt;2,"",IFERROR(L70/K70,""))</f>
        <v/>
      </c>
    </row>
    <row r="71">
      <c r="A71" s="17" t="n"/>
      <c r="B71" s="18" t="n"/>
      <c r="C71" s="28" t="n"/>
      <c r="D71" s="20" t="n"/>
      <c r="E71" s="18" t="n"/>
      <c r="F71" s="29" t="n"/>
      <c r="G71" s="17" t="n"/>
      <c r="H71" s="17" t="n"/>
      <c r="I71" s="18" t="n"/>
      <c r="J71" s="26">
        <f>IF(OR(A71="",NOT(ISNUMBER(D71)),NOT(ISNUMBER(F71))),"",IF(OR(D71&lt;=0,F71&lt;=0),"",IFERROR(D71*F71,"")))</f>
        <v/>
      </c>
      <c r="K71" s="26">
        <f>IF(A71="","",IF(COUNTIFS($A$5:$A$104,A71,$B$5:$B$104,"Riferimento",$D$5:$D$104,"&gt;0",$F$5:$F$104,"&gt;0")=0,"",IFERROR(SUMIFS($J$5:$J$104,$A$5:$A$104,A71,$B$5:$B$104,"Riferimento"),"")))</f>
        <v/>
      </c>
      <c r="L71" s="26">
        <f>IF(OR(B71&lt;&gt;"Alternativa",COUNT(J71,K71)&lt;2),"",IFERROR(K71-J71,""))</f>
        <v/>
      </c>
      <c r="M71" s="15">
        <f>IF(COUNT(K71,L71)&lt;2,"",IFERROR(L71/K71,""))</f>
        <v/>
      </c>
    </row>
    <row r="72">
      <c r="A72" s="17" t="n"/>
      <c r="B72" s="18" t="n"/>
      <c r="C72" s="28" t="n"/>
      <c r="D72" s="20" t="n"/>
      <c r="E72" s="18" t="n"/>
      <c r="F72" s="29" t="n"/>
      <c r="G72" s="17" t="n"/>
      <c r="H72" s="17" t="n"/>
      <c r="I72" s="18" t="n"/>
      <c r="J72" s="27">
        <f>IF(OR(A72="",NOT(ISNUMBER(D72)),NOT(ISNUMBER(F72))),"",IF(OR(D72&lt;=0,F72&lt;=0),"",IFERROR(D72*F72,"")))</f>
        <v/>
      </c>
      <c r="K72" s="27">
        <f>IF(A72="","",IF(COUNTIFS($A$5:$A$104,A72,$B$5:$B$104,"Riferimento",$D$5:$D$104,"&gt;0",$F$5:$F$104,"&gt;0")=0,"",IFERROR(SUMIFS($J$5:$J$104,$A$5:$A$104,A72,$B$5:$B$104,"Riferimento"),"")))</f>
        <v/>
      </c>
      <c r="L72" s="27">
        <f>IF(OR(B72&lt;&gt;"Alternativa",COUNT(J72,K72)&lt;2),"",IFERROR(K72-J72,""))</f>
        <v/>
      </c>
      <c r="M72" s="12">
        <f>IF(COUNT(K72,L72)&lt;2,"",IFERROR(L72/K72,""))</f>
        <v/>
      </c>
    </row>
    <row r="73">
      <c r="A73" s="17" t="n"/>
      <c r="B73" s="18" t="n"/>
      <c r="C73" s="28" t="n"/>
      <c r="D73" s="20" t="n"/>
      <c r="E73" s="18" t="n"/>
      <c r="F73" s="29" t="n"/>
      <c r="G73" s="17" t="n"/>
      <c r="H73" s="17" t="n"/>
      <c r="I73" s="18" t="n"/>
      <c r="J73" s="26">
        <f>IF(OR(A73="",NOT(ISNUMBER(D73)),NOT(ISNUMBER(F73))),"",IF(OR(D73&lt;=0,F73&lt;=0),"",IFERROR(D73*F73,"")))</f>
        <v/>
      </c>
      <c r="K73" s="26">
        <f>IF(A73="","",IF(COUNTIFS($A$5:$A$104,A73,$B$5:$B$104,"Riferimento",$D$5:$D$104,"&gt;0",$F$5:$F$104,"&gt;0")=0,"",IFERROR(SUMIFS($J$5:$J$104,$A$5:$A$104,A73,$B$5:$B$104,"Riferimento"),"")))</f>
        <v/>
      </c>
      <c r="L73" s="26">
        <f>IF(OR(B73&lt;&gt;"Alternativa",COUNT(J73,K73)&lt;2),"",IFERROR(K73-J73,""))</f>
        <v/>
      </c>
      <c r="M73" s="15">
        <f>IF(COUNT(K73,L73)&lt;2,"",IFERROR(L73/K73,""))</f>
        <v/>
      </c>
    </row>
    <row r="74">
      <c r="A74" s="17" t="n"/>
      <c r="B74" s="18" t="n"/>
      <c r="C74" s="28" t="n"/>
      <c r="D74" s="20" t="n"/>
      <c r="E74" s="18" t="n"/>
      <c r="F74" s="29" t="n"/>
      <c r="G74" s="17" t="n"/>
      <c r="H74" s="17" t="n"/>
      <c r="I74" s="18" t="n"/>
      <c r="J74" s="27">
        <f>IF(OR(A74="",NOT(ISNUMBER(D74)),NOT(ISNUMBER(F74))),"",IF(OR(D74&lt;=0,F74&lt;=0),"",IFERROR(D74*F74,"")))</f>
        <v/>
      </c>
      <c r="K74" s="27">
        <f>IF(A74="","",IF(COUNTIFS($A$5:$A$104,A74,$B$5:$B$104,"Riferimento",$D$5:$D$104,"&gt;0",$F$5:$F$104,"&gt;0")=0,"",IFERROR(SUMIFS($J$5:$J$104,$A$5:$A$104,A74,$B$5:$B$104,"Riferimento"),"")))</f>
        <v/>
      </c>
      <c r="L74" s="27">
        <f>IF(OR(B74&lt;&gt;"Alternativa",COUNT(J74,K74)&lt;2),"",IFERROR(K74-J74,""))</f>
        <v/>
      </c>
      <c r="M74" s="12">
        <f>IF(COUNT(K74,L74)&lt;2,"",IFERROR(L74/K74,""))</f>
        <v/>
      </c>
    </row>
    <row r="75">
      <c r="A75" s="17" t="n"/>
      <c r="B75" s="18" t="n"/>
      <c r="C75" s="28" t="n"/>
      <c r="D75" s="20" t="n"/>
      <c r="E75" s="18" t="n"/>
      <c r="F75" s="29" t="n"/>
      <c r="G75" s="17" t="n"/>
      <c r="H75" s="17" t="n"/>
      <c r="I75" s="18" t="n"/>
      <c r="J75" s="26">
        <f>IF(OR(A75="",NOT(ISNUMBER(D75)),NOT(ISNUMBER(F75))),"",IF(OR(D75&lt;=0,F75&lt;=0),"",IFERROR(D75*F75,"")))</f>
        <v/>
      </c>
      <c r="K75" s="26">
        <f>IF(A75="","",IF(COUNTIFS($A$5:$A$104,A75,$B$5:$B$104,"Riferimento",$D$5:$D$104,"&gt;0",$F$5:$F$104,"&gt;0")=0,"",IFERROR(SUMIFS($J$5:$J$104,$A$5:$A$104,A75,$B$5:$B$104,"Riferimento"),"")))</f>
        <v/>
      </c>
      <c r="L75" s="26">
        <f>IF(OR(B75&lt;&gt;"Alternativa",COUNT(J75,K75)&lt;2),"",IFERROR(K75-J75,""))</f>
        <v/>
      </c>
      <c r="M75" s="15">
        <f>IF(COUNT(K75,L75)&lt;2,"",IFERROR(L75/K75,""))</f>
        <v/>
      </c>
    </row>
    <row r="76">
      <c r="A76" s="17" t="n"/>
      <c r="B76" s="18" t="n"/>
      <c r="C76" s="28" t="n"/>
      <c r="D76" s="20" t="n"/>
      <c r="E76" s="18" t="n"/>
      <c r="F76" s="29" t="n"/>
      <c r="G76" s="17" t="n"/>
      <c r="H76" s="17" t="n"/>
      <c r="I76" s="18" t="n"/>
      <c r="J76" s="27">
        <f>IF(OR(A76="",NOT(ISNUMBER(D76)),NOT(ISNUMBER(F76))),"",IF(OR(D76&lt;=0,F76&lt;=0),"",IFERROR(D76*F76,"")))</f>
        <v/>
      </c>
      <c r="K76" s="27">
        <f>IF(A76="","",IF(COUNTIFS($A$5:$A$104,A76,$B$5:$B$104,"Riferimento",$D$5:$D$104,"&gt;0",$F$5:$F$104,"&gt;0")=0,"",IFERROR(SUMIFS($J$5:$J$104,$A$5:$A$104,A76,$B$5:$B$104,"Riferimento"),"")))</f>
        <v/>
      </c>
      <c r="L76" s="27">
        <f>IF(OR(B76&lt;&gt;"Alternativa",COUNT(J76,K76)&lt;2),"",IFERROR(K76-J76,""))</f>
        <v/>
      </c>
      <c r="M76" s="12">
        <f>IF(COUNT(K76,L76)&lt;2,"",IFERROR(L76/K76,""))</f>
        <v/>
      </c>
    </row>
    <row r="77">
      <c r="A77" s="17" t="n"/>
      <c r="B77" s="18" t="n"/>
      <c r="C77" s="28" t="n"/>
      <c r="D77" s="20" t="n"/>
      <c r="E77" s="18" t="n"/>
      <c r="F77" s="29" t="n"/>
      <c r="G77" s="17" t="n"/>
      <c r="H77" s="17" t="n"/>
      <c r="I77" s="18" t="n"/>
      <c r="J77" s="26">
        <f>IF(OR(A77="",NOT(ISNUMBER(D77)),NOT(ISNUMBER(F77))),"",IF(OR(D77&lt;=0,F77&lt;=0),"",IFERROR(D77*F77,"")))</f>
        <v/>
      </c>
      <c r="K77" s="26">
        <f>IF(A77="","",IF(COUNTIFS($A$5:$A$104,A77,$B$5:$B$104,"Riferimento",$D$5:$D$104,"&gt;0",$F$5:$F$104,"&gt;0")=0,"",IFERROR(SUMIFS($J$5:$J$104,$A$5:$A$104,A77,$B$5:$B$104,"Riferimento"),"")))</f>
        <v/>
      </c>
      <c r="L77" s="26">
        <f>IF(OR(B77&lt;&gt;"Alternativa",COUNT(J77,K77)&lt;2),"",IFERROR(K77-J77,""))</f>
        <v/>
      </c>
      <c r="M77" s="15">
        <f>IF(COUNT(K77,L77)&lt;2,"",IFERROR(L77/K77,""))</f>
        <v/>
      </c>
    </row>
    <row r="78">
      <c r="A78" s="17" t="n"/>
      <c r="B78" s="18" t="n"/>
      <c r="C78" s="28" t="n"/>
      <c r="D78" s="20" t="n"/>
      <c r="E78" s="18" t="n"/>
      <c r="F78" s="29" t="n"/>
      <c r="G78" s="17" t="n"/>
      <c r="H78" s="17" t="n"/>
      <c r="I78" s="18" t="n"/>
      <c r="J78" s="27">
        <f>IF(OR(A78="",NOT(ISNUMBER(D78)),NOT(ISNUMBER(F78))),"",IF(OR(D78&lt;=0,F78&lt;=0),"",IFERROR(D78*F78,"")))</f>
        <v/>
      </c>
      <c r="K78" s="27">
        <f>IF(A78="","",IF(COUNTIFS($A$5:$A$104,A78,$B$5:$B$104,"Riferimento",$D$5:$D$104,"&gt;0",$F$5:$F$104,"&gt;0")=0,"",IFERROR(SUMIFS($J$5:$J$104,$A$5:$A$104,A78,$B$5:$B$104,"Riferimento"),"")))</f>
        <v/>
      </c>
      <c r="L78" s="27">
        <f>IF(OR(B78&lt;&gt;"Alternativa",COUNT(J78,K78)&lt;2),"",IFERROR(K78-J78,""))</f>
        <v/>
      </c>
      <c r="M78" s="12">
        <f>IF(COUNT(K78,L78)&lt;2,"",IFERROR(L78/K78,""))</f>
        <v/>
      </c>
    </row>
    <row r="79">
      <c r="A79" s="17" t="n"/>
      <c r="B79" s="18" t="n"/>
      <c r="C79" s="28" t="n"/>
      <c r="D79" s="20" t="n"/>
      <c r="E79" s="18" t="n"/>
      <c r="F79" s="29" t="n"/>
      <c r="G79" s="17" t="n"/>
      <c r="H79" s="17" t="n"/>
      <c r="I79" s="18" t="n"/>
      <c r="J79" s="26">
        <f>IF(OR(A79="",NOT(ISNUMBER(D79)),NOT(ISNUMBER(F79))),"",IF(OR(D79&lt;=0,F79&lt;=0),"",IFERROR(D79*F79,"")))</f>
        <v/>
      </c>
      <c r="K79" s="26">
        <f>IF(A79="","",IF(COUNTIFS($A$5:$A$104,A79,$B$5:$B$104,"Riferimento",$D$5:$D$104,"&gt;0",$F$5:$F$104,"&gt;0")=0,"",IFERROR(SUMIFS($J$5:$J$104,$A$5:$A$104,A79,$B$5:$B$104,"Riferimento"),"")))</f>
        <v/>
      </c>
      <c r="L79" s="26">
        <f>IF(OR(B79&lt;&gt;"Alternativa",COUNT(J79,K79)&lt;2),"",IFERROR(K79-J79,""))</f>
        <v/>
      </c>
      <c r="M79" s="15">
        <f>IF(COUNT(K79,L79)&lt;2,"",IFERROR(L79/K79,""))</f>
        <v/>
      </c>
    </row>
    <row r="80">
      <c r="A80" s="17" t="n"/>
      <c r="B80" s="18" t="n"/>
      <c r="C80" s="28" t="n"/>
      <c r="D80" s="20" t="n"/>
      <c r="E80" s="18" t="n"/>
      <c r="F80" s="29" t="n"/>
      <c r="G80" s="17" t="n"/>
      <c r="H80" s="17" t="n"/>
      <c r="I80" s="18" t="n"/>
      <c r="J80" s="27">
        <f>IF(OR(A80="",NOT(ISNUMBER(D80)),NOT(ISNUMBER(F80))),"",IF(OR(D80&lt;=0,F80&lt;=0),"",IFERROR(D80*F80,"")))</f>
        <v/>
      </c>
      <c r="K80" s="27">
        <f>IF(A80="","",IF(COUNTIFS($A$5:$A$104,A80,$B$5:$B$104,"Riferimento",$D$5:$D$104,"&gt;0",$F$5:$F$104,"&gt;0")=0,"",IFERROR(SUMIFS($J$5:$J$104,$A$5:$A$104,A80,$B$5:$B$104,"Riferimento"),"")))</f>
        <v/>
      </c>
      <c r="L80" s="27">
        <f>IF(OR(B80&lt;&gt;"Alternativa",COUNT(J80,K80)&lt;2),"",IFERROR(K80-J80,""))</f>
        <v/>
      </c>
      <c r="M80" s="12">
        <f>IF(COUNT(K80,L80)&lt;2,"",IFERROR(L80/K80,""))</f>
        <v/>
      </c>
    </row>
    <row r="81">
      <c r="A81" s="17" t="n"/>
      <c r="B81" s="18" t="n"/>
      <c r="C81" s="28" t="n"/>
      <c r="D81" s="20" t="n"/>
      <c r="E81" s="18" t="n"/>
      <c r="F81" s="29" t="n"/>
      <c r="G81" s="17" t="n"/>
      <c r="H81" s="17" t="n"/>
      <c r="I81" s="18" t="n"/>
      <c r="J81" s="26">
        <f>IF(OR(A81="",NOT(ISNUMBER(D81)),NOT(ISNUMBER(F81))),"",IF(OR(D81&lt;=0,F81&lt;=0),"",IFERROR(D81*F81,"")))</f>
        <v/>
      </c>
      <c r="K81" s="26">
        <f>IF(A81="","",IF(COUNTIFS($A$5:$A$104,A81,$B$5:$B$104,"Riferimento",$D$5:$D$104,"&gt;0",$F$5:$F$104,"&gt;0")=0,"",IFERROR(SUMIFS($J$5:$J$104,$A$5:$A$104,A81,$B$5:$B$104,"Riferimento"),"")))</f>
        <v/>
      </c>
      <c r="L81" s="26">
        <f>IF(OR(B81&lt;&gt;"Alternativa",COUNT(J81,K81)&lt;2),"",IFERROR(K81-J81,""))</f>
        <v/>
      </c>
      <c r="M81" s="15">
        <f>IF(COUNT(K81,L81)&lt;2,"",IFERROR(L81/K81,""))</f>
        <v/>
      </c>
    </row>
    <row r="82">
      <c r="A82" s="17" t="n"/>
      <c r="B82" s="18" t="n"/>
      <c r="C82" s="28" t="n"/>
      <c r="D82" s="20" t="n"/>
      <c r="E82" s="18" t="n"/>
      <c r="F82" s="29" t="n"/>
      <c r="G82" s="17" t="n"/>
      <c r="H82" s="17" t="n"/>
      <c r="I82" s="18" t="n"/>
      <c r="J82" s="27">
        <f>IF(OR(A82="",NOT(ISNUMBER(D82)),NOT(ISNUMBER(F82))),"",IF(OR(D82&lt;=0,F82&lt;=0),"",IFERROR(D82*F82,"")))</f>
        <v/>
      </c>
      <c r="K82" s="27">
        <f>IF(A82="","",IF(COUNTIFS($A$5:$A$104,A82,$B$5:$B$104,"Riferimento",$D$5:$D$104,"&gt;0",$F$5:$F$104,"&gt;0")=0,"",IFERROR(SUMIFS($J$5:$J$104,$A$5:$A$104,A82,$B$5:$B$104,"Riferimento"),"")))</f>
        <v/>
      </c>
      <c r="L82" s="27">
        <f>IF(OR(B82&lt;&gt;"Alternativa",COUNT(J82,K82)&lt;2),"",IFERROR(K82-J82,""))</f>
        <v/>
      </c>
      <c r="M82" s="12">
        <f>IF(COUNT(K82,L82)&lt;2,"",IFERROR(L82/K82,""))</f>
        <v/>
      </c>
    </row>
    <row r="83">
      <c r="A83" s="17" t="n"/>
      <c r="B83" s="18" t="n"/>
      <c r="C83" s="28" t="n"/>
      <c r="D83" s="20" t="n"/>
      <c r="E83" s="18" t="n"/>
      <c r="F83" s="29" t="n"/>
      <c r="G83" s="17" t="n"/>
      <c r="H83" s="17" t="n"/>
      <c r="I83" s="18" t="n"/>
      <c r="J83" s="26">
        <f>IF(OR(A83="",NOT(ISNUMBER(D83)),NOT(ISNUMBER(F83))),"",IF(OR(D83&lt;=0,F83&lt;=0),"",IFERROR(D83*F83,"")))</f>
        <v/>
      </c>
      <c r="K83" s="26">
        <f>IF(A83="","",IF(COUNTIFS($A$5:$A$104,A83,$B$5:$B$104,"Riferimento",$D$5:$D$104,"&gt;0",$F$5:$F$104,"&gt;0")=0,"",IFERROR(SUMIFS($J$5:$J$104,$A$5:$A$104,A83,$B$5:$B$104,"Riferimento"),"")))</f>
        <v/>
      </c>
      <c r="L83" s="26">
        <f>IF(OR(B83&lt;&gt;"Alternativa",COUNT(J83,K83)&lt;2),"",IFERROR(K83-J83,""))</f>
        <v/>
      </c>
      <c r="M83" s="15">
        <f>IF(COUNT(K83,L83)&lt;2,"",IFERROR(L83/K83,""))</f>
        <v/>
      </c>
    </row>
    <row r="84">
      <c r="A84" s="17" t="n"/>
      <c r="B84" s="18" t="n"/>
      <c r="C84" s="28" t="n"/>
      <c r="D84" s="20" t="n"/>
      <c r="E84" s="18" t="n"/>
      <c r="F84" s="29" t="n"/>
      <c r="G84" s="17" t="n"/>
      <c r="H84" s="17" t="n"/>
      <c r="I84" s="18" t="n"/>
      <c r="J84" s="27">
        <f>IF(OR(A84="",NOT(ISNUMBER(D84)),NOT(ISNUMBER(F84))),"",IF(OR(D84&lt;=0,F84&lt;=0),"",IFERROR(D84*F84,"")))</f>
        <v/>
      </c>
      <c r="K84" s="27">
        <f>IF(A84="","",IF(COUNTIFS($A$5:$A$104,A84,$B$5:$B$104,"Riferimento",$D$5:$D$104,"&gt;0",$F$5:$F$104,"&gt;0")=0,"",IFERROR(SUMIFS($J$5:$J$104,$A$5:$A$104,A84,$B$5:$B$104,"Riferimento"),"")))</f>
        <v/>
      </c>
      <c r="L84" s="27">
        <f>IF(OR(B84&lt;&gt;"Alternativa",COUNT(J84,K84)&lt;2),"",IFERROR(K84-J84,""))</f>
        <v/>
      </c>
      <c r="M84" s="12">
        <f>IF(COUNT(K84,L84)&lt;2,"",IFERROR(L84/K84,""))</f>
        <v/>
      </c>
    </row>
    <row r="85">
      <c r="A85" s="17" t="n"/>
      <c r="B85" s="18" t="n"/>
      <c r="C85" s="28" t="n"/>
      <c r="D85" s="20" t="n"/>
      <c r="E85" s="18" t="n"/>
      <c r="F85" s="29" t="n"/>
      <c r="G85" s="17" t="n"/>
      <c r="H85" s="17" t="n"/>
      <c r="I85" s="18" t="n"/>
      <c r="J85" s="26">
        <f>IF(OR(A85="",NOT(ISNUMBER(D85)),NOT(ISNUMBER(F85))),"",IF(OR(D85&lt;=0,F85&lt;=0),"",IFERROR(D85*F85,"")))</f>
        <v/>
      </c>
      <c r="K85" s="26">
        <f>IF(A85="","",IF(COUNTIFS($A$5:$A$104,A85,$B$5:$B$104,"Riferimento",$D$5:$D$104,"&gt;0",$F$5:$F$104,"&gt;0")=0,"",IFERROR(SUMIFS($J$5:$J$104,$A$5:$A$104,A85,$B$5:$B$104,"Riferimento"),"")))</f>
        <v/>
      </c>
      <c r="L85" s="26">
        <f>IF(OR(B85&lt;&gt;"Alternativa",COUNT(J85,K85)&lt;2),"",IFERROR(K85-J85,""))</f>
        <v/>
      </c>
      <c r="M85" s="15">
        <f>IF(COUNT(K85,L85)&lt;2,"",IFERROR(L85/K85,""))</f>
        <v/>
      </c>
    </row>
    <row r="86">
      <c r="A86" s="17" t="n"/>
      <c r="B86" s="18" t="n"/>
      <c r="C86" s="28" t="n"/>
      <c r="D86" s="20" t="n"/>
      <c r="E86" s="18" t="n"/>
      <c r="F86" s="29" t="n"/>
      <c r="G86" s="17" t="n"/>
      <c r="H86" s="17" t="n"/>
      <c r="I86" s="18" t="n"/>
      <c r="J86" s="27">
        <f>IF(OR(A86="",NOT(ISNUMBER(D86)),NOT(ISNUMBER(F86))),"",IF(OR(D86&lt;=0,F86&lt;=0),"",IFERROR(D86*F86,"")))</f>
        <v/>
      </c>
      <c r="K86" s="27">
        <f>IF(A86="","",IF(COUNTIFS($A$5:$A$104,A86,$B$5:$B$104,"Riferimento",$D$5:$D$104,"&gt;0",$F$5:$F$104,"&gt;0")=0,"",IFERROR(SUMIFS($J$5:$J$104,$A$5:$A$104,A86,$B$5:$B$104,"Riferimento"),"")))</f>
        <v/>
      </c>
      <c r="L86" s="27">
        <f>IF(OR(B86&lt;&gt;"Alternativa",COUNT(J86,K86)&lt;2),"",IFERROR(K86-J86,""))</f>
        <v/>
      </c>
      <c r="M86" s="12">
        <f>IF(COUNT(K86,L86)&lt;2,"",IFERROR(L86/K86,""))</f>
        <v/>
      </c>
    </row>
    <row r="87">
      <c r="A87" s="17" t="n"/>
      <c r="B87" s="18" t="n"/>
      <c r="C87" s="28" t="n"/>
      <c r="D87" s="20" t="n"/>
      <c r="E87" s="18" t="n"/>
      <c r="F87" s="29" t="n"/>
      <c r="G87" s="17" t="n"/>
      <c r="H87" s="17" t="n"/>
      <c r="I87" s="18" t="n"/>
      <c r="J87" s="26">
        <f>IF(OR(A87="",NOT(ISNUMBER(D87)),NOT(ISNUMBER(F87))),"",IF(OR(D87&lt;=0,F87&lt;=0),"",IFERROR(D87*F87,"")))</f>
        <v/>
      </c>
      <c r="K87" s="26">
        <f>IF(A87="","",IF(COUNTIFS($A$5:$A$104,A87,$B$5:$B$104,"Riferimento",$D$5:$D$104,"&gt;0",$F$5:$F$104,"&gt;0")=0,"",IFERROR(SUMIFS($J$5:$J$104,$A$5:$A$104,A87,$B$5:$B$104,"Riferimento"),"")))</f>
        <v/>
      </c>
      <c r="L87" s="26">
        <f>IF(OR(B87&lt;&gt;"Alternativa",COUNT(J87,K87)&lt;2),"",IFERROR(K87-J87,""))</f>
        <v/>
      </c>
      <c r="M87" s="15">
        <f>IF(COUNT(K87,L87)&lt;2,"",IFERROR(L87/K87,""))</f>
        <v/>
      </c>
    </row>
    <row r="88">
      <c r="A88" s="17" t="n"/>
      <c r="B88" s="18" t="n"/>
      <c r="C88" s="28" t="n"/>
      <c r="D88" s="20" t="n"/>
      <c r="E88" s="18" t="n"/>
      <c r="F88" s="29" t="n"/>
      <c r="G88" s="17" t="n"/>
      <c r="H88" s="17" t="n"/>
      <c r="I88" s="18" t="n"/>
      <c r="J88" s="27">
        <f>IF(OR(A88="",NOT(ISNUMBER(D88)),NOT(ISNUMBER(F88))),"",IF(OR(D88&lt;=0,F88&lt;=0),"",IFERROR(D88*F88,"")))</f>
        <v/>
      </c>
      <c r="K88" s="27">
        <f>IF(A88="","",IF(COUNTIFS($A$5:$A$104,A88,$B$5:$B$104,"Riferimento",$D$5:$D$104,"&gt;0",$F$5:$F$104,"&gt;0")=0,"",IFERROR(SUMIFS($J$5:$J$104,$A$5:$A$104,A88,$B$5:$B$104,"Riferimento"),"")))</f>
        <v/>
      </c>
      <c r="L88" s="27">
        <f>IF(OR(B88&lt;&gt;"Alternativa",COUNT(J88,K88)&lt;2),"",IFERROR(K88-J88,""))</f>
        <v/>
      </c>
      <c r="M88" s="12">
        <f>IF(COUNT(K88,L88)&lt;2,"",IFERROR(L88/K88,""))</f>
        <v/>
      </c>
    </row>
    <row r="89">
      <c r="A89" s="17" t="n"/>
      <c r="B89" s="18" t="n"/>
      <c r="C89" s="28" t="n"/>
      <c r="D89" s="20" t="n"/>
      <c r="E89" s="18" t="n"/>
      <c r="F89" s="29" t="n"/>
      <c r="G89" s="17" t="n"/>
      <c r="H89" s="17" t="n"/>
      <c r="I89" s="18" t="n"/>
      <c r="J89" s="26">
        <f>IF(OR(A89="",NOT(ISNUMBER(D89)),NOT(ISNUMBER(F89))),"",IF(OR(D89&lt;=0,F89&lt;=0),"",IFERROR(D89*F89,"")))</f>
        <v/>
      </c>
      <c r="K89" s="26">
        <f>IF(A89="","",IF(COUNTIFS($A$5:$A$104,A89,$B$5:$B$104,"Riferimento",$D$5:$D$104,"&gt;0",$F$5:$F$104,"&gt;0")=0,"",IFERROR(SUMIFS($J$5:$J$104,$A$5:$A$104,A89,$B$5:$B$104,"Riferimento"),"")))</f>
        <v/>
      </c>
      <c r="L89" s="26">
        <f>IF(OR(B89&lt;&gt;"Alternativa",COUNT(J89,K89)&lt;2),"",IFERROR(K89-J89,""))</f>
        <v/>
      </c>
      <c r="M89" s="15">
        <f>IF(COUNT(K89,L89)&lt;2,"",IFERROR(L89/K89,""))</f>
        <v/>
      </c>
    </row>
    <row r="90">
      <c r="A90" s="17" t="n"/>
      <c r="B90" s="18" t="n"/>
      <c r="C90" s="28" t="n"/>
      <c r="D90" s="20" t="n"/>
      <c r="E90" s="18" t="n"/>
      <c r="F90" s="29" t="n"/>
      <c r="G90" s="17" t="n"/>
      <c r="H90" s="17" t="n"/>
      <c r="I90" s="18" t="n"/>
      <c r="J90" s="27">
        <f>IF(OR(A90="",NOT(ISNUMBER(D90)),NOT(ISNUMBER(F90))),"",IF(OR(D90&lt;=0,F90&lt;=0),"",IFERROR(D90*F90,"")))</f>
        <v/>
      </c>
      <c r="K90" s="27">
        <f>IF(A90="","",IF(COUNTIFS($A$5:$A$104,A90,$B$5:$B$104,"Riferimento",$D$5:$D$104,"&gt;0",$F$5:$F$104,"&gt;0")=0,"",IFERROR(SUMIFS($J$5:$J$104,$A$5:$A$104,A90,$B$5:$B$104,"Riferimento"),"")))</f>
        <v/>
      </c>
      <c r="L90" s="27">
        <f>IF(OR(B90&lt;&gt;"Alternativa",COUNT(J90,K90)&lt;2),"",IFERROR(K90-J90,""))</f>
        <v/>
      </c>
      <c r="M90" s="12">
        <f>IF(COUNT(K90,L90)&lt;2,"",IFERROR(L90/K90,""))</f>
        <v/>
      </c>
    </row>
    <row r="91">
      <c r="A91" s="17" t="n"/>
      <c r="B91" s="18" t="n"/>
      <c r="C91" s="28" t="n"/>
      <c r="D91" s="20" t="n"/>
      <c r="E91" s="18" t="n"/>
      <c r="F91" s="29" t="n"/>
      <c r="G91" s="17" t="n"/>
      <c r="H91" s="17" t="n"/>
      <c r="I91" s="18" t="n"/>
      <c r="J91" s="26">
        <f>IF(OR(A91="",NOT(ISNUMBER(D91)),NOT(ISNUMBER(F91))),"",IF(OR(D91&lt;=0,F91&lt;=0),"",IFERROR(D91*F91,"")))</f>
        <v/>
      </c>
      <c r="K91" s="26">
        <f>IF(A91="","",IF(COUNTIFS($A$5:$A$104,A91,$B$5:$B$104,"Riferimento",$D$5:$D$104,"&gt;0",$F$5:$F$104,"&gt;0")=0,"",IFERROR(SUMIFS($J$5:$J$104,$A$5:$A$104,A91,$B$5:$B$104,"Riferimento"),"")))</f>
        <v/>
      </c>
      <c r="L91" s="26">
        <f>IF(OR(B91&lt;&gt;"Alternativa",COUNT(J91,K91)&lt;2),"",IFERROR(K91-J91,""))</f>
        <v/>
      </c>
      <c r="M91" s="15">
        <f>IF(COUNT(K91,L91)&lt;2,"",IFERROR(L91/K91,""))</f>
        <v/>
      </c>
    </row>
    <row r="92">
      <c r="A92" s="17" t="n"/>
      <c r="B92" s="18" t="n"/>
      <c r="C92" s="28" t="n"/>
      <c r="D92" s="20" t="n"/>
      <c r="E92" s="18" t="n"/>
      <c r="F92" s="29" t="n"/>
      <c r="G92" s="17" t="n"/>
      <c r="H92" s="17" t="n"/>
      <c r="I92" s="18" t="n"/>
      <c r="J92" s="27">
        <f>IF(OR(A92="",NOT(ISNUMBER(D92)),NOT(ISNUMBER(F92))),"",IF(OR(D92&lt;=0,F92&lt;=0),"",IFERROR(D92*F92,"")))</f>
        <v/>
      </c>
      <c r="K92" s="27">
        <f>IF(A92="","",IF(COUNTIFS($A$5:$A$104,A92,$B$5:$B$104,"Riferimento",$D$5:$D$104,"&gt;0",$F$5:$F$104,"&gt;0")=0,"",IFERROR(SUMIFS($J$5:$J$104,$A$5:$A$104,A92,$B$5:$B$104,"Riferimento"),"")))</f>
        <v/>
      </c>
      <c r="L92" s="27">
        <f>IF(OR(B92&lt;&gt;"Alternativa",COUNT(J92,K92)&lt;2),"",IFERROR(K92-J92,""))</f>
        <v/>
      </c>
      <c r="M92" s="12">
        <f>IF(COUNT(K92,L92)&lt;2,"",IFERROR(L92/K92,""))</f>
        <v/>
      </c>
    </row>
    <row r="93">
      <c r="A93" s="17" t="n"/>
      <c r="B93" s="18" t="n"/>
      <c r="C93" s="28" t="n"/>
      <c r="D93" s="20" t="n"/>
      <c r="E93" s="18" t="n"/>
      <c r="F93" s="29" t="n"/>
      <c r="G93" s="17" t="n"/>
      <c r="H93" s="17" t="n"/>
      <c r="I93" s="18" t="n"/>
      <c r="J93" s="26">
        <f>IF(OR(A93="",NOT(ISNUMBER(D93)),NOT(ISNUMBER(F93))),"",IF(OR(D93&lt;=0,F93&lt;=0),"",IFERROR(D93*F93,"")))</f>
        <v/>
      </c>
      <c r="K93" s="26">
        <f>IF(A93="","",IF(COUNTIFS($A$5:$A$104,A93,$B$5:$B$104,"Riferimento",$D$5:$D$104,"&gt;0",$F$5:$F$104,"&gt;0")=0,"",IFERROR(SUMIFS($J$5:$J$104,$A$5:$A$104,A93,$B$5:$B$104,"Riferimento"),"")))</f>
        <v/>
      </c>
      <c r="L93" s="26">
        <f>IF(OR(B93&lt;&gt;"Alternativa",COUNT(J93,K93)&lt;2),"",IFERROR(K93-J93,""))</f>
        <v/>
      </c>
      <c r="M93" s="15">
        <f>IF(COUNT(K93,L93)&lt;2,"",IFERROR(L93/K93,""))</f>
        <v/>
      </c>
    </row>
    <row r="94">
      <c r="A94" s="17" t="n"/>
      <c r="B94" s="18" t="n"/>
      <c r="C94" s="28" t="n"/>
      <c r="D94" s="20" t="n"/>
      <c r="E94" s="18" t="n"/>
      <c r="F94" s="29" t="n"/>
      <c r="G94" s="17" t="n"/>
      <c r="H94" s="17" t="n"/>
      <c r="I94" s="18" t="n"/>
      <c r="J94" s="27">
        <f>IF(OR(A94="",NOT(ISNUMBER(D94)),NOT(ISNUMBER(F94))),"",IF(OR(D94&lt;=0,F94&lt;=0),"",IFERROR(D94*F94,"")))</f>
        <v/>
      </c>
      <c r="K94" s="27">
        <f>IF(A94="","",IF(COUNTIFS($A$5:$A$104,A94,$B$5:$B$104,"Riferimento",$D$5:$D$104,"&gt;0",$F$5:$F$104,"&gt;0")=0,"",IFERROR(SUMIFS($J$5:$J$104,$A$5:$A$104,A94,$B$5:$B$104,"Riferimento"),"")))</f>
        <v/>
      </c>
      <c r="L94" s="27">
        <f>IF(OR(B94&lt;&gt;"Alternativa",COUNT(J94,K94)&lt;2),"",IFERROR(K94-J94,""))</f>
        <v/>
      </c>
      <c r="M94" s="12">
        <f>IF(COUNT(K94,L94)&lt;2,"",IFERROR(L94/K94,""))</f>
        <v/>
      </c>
    </row>
    <row r="95">
      <c r="A95" s="17" t="n"/>
      <c r="B95" s="18" t="n"/>
      <c r="C95" s="28" t="n"/>
      <c r="D95" s="20" t="n"/>
      <c r="E95" s="18" t="n"/>
      <c r="F95" s="29" t="n"/>
      <c r="G95" s="17" t="n"/>
      <c r="H95" s="17" t="n"/>
      <c r="I95" s="18" t="n"/>
      <c r="J95" s="26">
        <f>IF(OR(A95="",NOT(ISNUMBER(D95)),NOT(ISNUMBER(F95))),"",IF(OR(D95&lt;=0,F95&lt;=0),"",IFERROR(D95*F95,"")))</f>
        <v/>
      </c>
      <c r="K95" s="26">
        <f>IF(A95="","",IF(COUNTIFS($A$5:$A$104,A95,$B$5:$B$104,"Riferimento",$D$5:$D$104,"&gt;0",$F$5:$F$104,"&gt;0")=0,"",IFERROR(SUMIFS($J$5:$J$104,$A$5:$A$104,A95,$B$5:$B$104,"Riferimento"),"")))</f>
        <v/>
      </c>
      <c r="L95" s="26">
        <f>IF(OR(B95&lt;&gt;"Alternativa",COUNT(J95,K95)&lt;2),"",IFERROR(K95-J95,""))</f>
        <v/>
      </c>
      <c r="M95" s="15">
        <f>IF(COUNT(K95,L95)&lt;2,"",IFERROR(L95/K95,""))</f>
        <v/>
      </c>
    </row>
    <row r="96">
      <c r="A96" s="17" t="n"/>
      <c r="B96" s="18" t="n"/>
      <c r="C96" s="28" t="n"/>
      <c r="D96" s="20" t="n"/>
      <c r="E96" s="18" t="n"/>
      <c r="F96" s="29" t="n"/>
      <c r="G96" s="17" t="n"/>
      <c r="H96" s="17" t="n"/>
      <c r="I96" s="18" t="n"/>
      <c r="J96" s="27">
        <f>IF(OR(A96="",NOT(ISNUMBER(D96)),NOT(ISNUMBER(F96))),"",IF(OR(D96&lt;=0,F96&lt;=0),"",IFERROR(D96*F96,"")))</f>
        <v/>
      </c>
      <c r="K96" s="27">
        <f>IF(A96="","",IF(COUNTIFS($A$5:$A$104,A96,$B$5:$B$104,"Riferimento",$D$5:$D$104,"&gt;0",$F$5:$F$104,"&gt;0")=0,"",IFERROR(SUMIFS($J$5:$J$104,$A$5:$A$104,A96,$B$5:$B$104,"Riferimento"),"")))</f>
        <v/>
      </c>
      <c r="L96" s="27">
        <f>IF(OR(B96&lt;&gt;"Alternativa",COUNT(J96,K96)&lt;2),"",IFERROR(K96-J96,""))</f>
        <v/>
      </c>
      <c r="M96" s="12">
        <f>IF(COUNT(K96,L96)&lt;2,"",IFERROR(L96/K96,""))</f>
        <v/>
      </c>
    </row>
    <row r="97">
      <c r="A97" s="17" t="n"/>
      <c r="B97" s="18" t="n"/>
      <c r="C97" s="28" t="n"/>
      <c r="D97" s="20" t="n"/>
      <c r="E97" s="18" t="n"/>
      <c r="F97" s="29" t="n"/>
      <c r="G97" s="17" t="n"/>
      <c r="H97" s="17" t="n"/>
      <c r="I97" s="18" t="n"/>
      <c r="J97" s="26">
        <f>IF(OR(A97="",NOT(ISNUMBER(D97)),NOT(ISNUMBER(F97))),"",IF(OR(D97&lt;=0,F97&lt;=0),"",IFERROR(D97*F97,"")))</f>
        <v/>
      </c>
      <c r="K97" s="26">
        <f>IF(A97="","",IF(COUNTIFS($A$5:$A$104,A97,$B$5:$B$104,"Riferimento",$D$5:$D$104,"&gt;0",$F$5:$F$104,"&gt;0")=0,"",IFERROR(SUMIFS($J$5:$J$104,$A$5:$A$104,A97,$B$5:$B$104,"Riferimento"),"")))</f>
        <v/>
      </c>
      <c r="L97" s="26">
        <f>IF(OR(B97&lt;&gt;"Alternativa",COUNT(J97,K97)&lt;2),"",IFERROR(K97-J97,""))</f>
        <v/>
      </c>
      <c r="M97" s="15">
        <f>IF(COUNT(K97,L97)&lt;2,"",IFERROR(L97/K97,""))</f>
        <v/>
      </c>
    </row>
    <row r="98">
      <c r="A98" s="17" t="n"/>
      <c r="B98" s="18" t="n"/>
      <c r="C98" s="28" t="n"/>
      <c r="D98" s="20" t="n"/>
      <c r="E98" s="18" t="n"/>
      <c r="F98" s="29" t="n"/>
      <c r="G98" s="17" t="n"/>
      <c r="H98" s="17" t="n"/>
      <c r="I98" s="18" t="n"/>
      <c r="J98" s="27">
        <f>IF(OR(A98="",NOT(ISNUMBER(D98)),NOT(ISNUMBER(F98))),"",IF(OR(D98&lt;=0,F98&lt;=0),"",IFERROR(D98*F98,"")))</f>
        <v/>
      </c>
      <c r="K98" s="27">
        <f>IF(A98="","",IF(COUNTIFS($A$5:$A$104,A98,$B$5:$B$104,"Riferimento",$D$5:$D$104,"&gt;0",$F$5:$F$104,"&gt;0")=0,"",IFERROR(SUMIFS($J$5:$J$104,$A$5:$A$104,A98,$B$5:$B$104,"Riferimento"),"")))</f>
        <v/>
      </c>
      <c r="L98" s="27">
        <f>IF(OR(B98&lt;&gt;"Alternativa",COUNT(J98,K98)&lt;2),"",IFERROR(K98-J98,""))</f>
        <v/>
      </c>
      <c r="M98" s="12">
        <f>IF(COUNT(K98,L98)&lt;2,"",IFERROR(L98/K98,""))</f>
        <v/>
      </c>
    </row>
    <row r="99">
      <c r="A99" s="17" t="n"/>
      <c r="B99" s="18" t="n"/>
      <c r="C99" s="28" t="n"/>
      <c r="D99" s="20" t="n"/>
      <c r="E99" s="18" t="n"/>
      <c r="F99" s="29" t="n"/>
      <c r="G99" s="17" t="n"/>
      <c r="H99" s="17" t="n"/>
      <c r="I99" s="18" t="n"/>
      <c r="J99" s="26">
        <f>IF(OR(A99="",NOT(ISNUMBER(D99)),NOT(ISNUMBER(F99))),"",IF(OR(D99&lt;=0,F99&lt;=0),"",IFERROR(D99*F99,"")))</f>
        <v/>
      </c>
      <c r="K99" s="26">
        <f>IF(A99="","",IF(COUNTIFS($A$5:$A$104,A99,$B$5:$B$104,"Riferimento",$D$5:$D$104,"&gt;0",$F$5:$F$104,"&gt;0")=0,"",IFERROR(SUMIFS($J$5:$J$104,$A$5:$A$104,A99,$B$5:$B$104,"Riferimento"),"")))</f>
        <v/>
      </c>
      <c r="L99" s="26">
        <f>IF(OR(B99&lt;&gt;"Alternativa",COUNT(J99,K99)&lt;2),"",IFERROR(K99-J99,""))</f>
        <v/>
      </c>
      <c r="M99" s="15">
        <f>IF(COUNT(K99,L99)&lt;2,"",IFERROR(L99/K99,""))</f>
        <v/>
      </c>
    </row>
    <row r="100">
      <c r="A100" s="17" t="n"/>
      <c r="B100" s="18" t="n"/>
      <c r="C100" s="28" t="n"/>
      <c r="D100" s="20" t="n"/>
      <c r="E100" s="18" t="n"/>
      <c r="F100" s="29" t="n"/>
      <c r="G100" s="17" t="n"/>
      <c r="H100" s="17" t="n"/>
      <c r="I100" s="18" t="n"/>
      <c r="J100" s="27">
        <f>IF(OR(A100="",NOT(ISNUMBER(D100)),NOT(ISNUMBER(F100))),"",IF(OR(D100&lt;=0,F100&lt;=0),"",IFERROR(D100*F100,"")))</f>
        <v/>
      </c>
      <c r="K100" s="27">
        <f>IF(A100="","",IF(COUNTIFS($A$5:$A$104,A100,$B$5:$B$104,"Riferimento",$D$5:$D$104,"&gt;0",$F$5:$F$104,"&gt;0")=0,"",IFERROR(SUMIFS($J$5:$J$104,$A$5:$A$104,A100,$B$5:$B$104,"Riferimento"),"")))</f>
        <v/>
      </c>
      <c r="L100" s="27">
        <f>IF(OR(B100&lt;&gt;"Alternativa",COUNT(J100,K100)&lt;2),"",IFERROR(K100-J100,""))</f>
        <v/>
      </c>
      <c r="M100" s="12">
        <f>IF(COUNT(K100,L100)&lt;2,"",IFERROR(L100/K100,""))</f>
        <v/>
      </c>
    </row>
    <row r="101">
      <c r="A101" s="17" t="n"/>
      <c r="B101" s="18" t="n"/>
      <c r="C101" s="28" t="n"/>
      <c r="D101" s="20" t="n"/>
      <c r="E101" s="18" t="n"/>
      <c r="F101" s="29" t="n"/>
      <c r="G101" s="17" t="n"/>
      <c r="H101" s="17" t="n"/>
      <c r="I101" s="18" t="n"/>
      <c r="J101" s="26">
        <f>IF(OR(A101="",NOT(ISNUMBER(D101)),NOT(ISNUMBER(F101))),"",IF(OR(D101&lt;=0,F101&lt;=0),"",IFERROR(D101*F101,"")))</f>
        <v/>
      </c>
      <c r="K101" s="26">
        <f>IF(A101="","",IF(COUNTIFS($A$5:$A$104,A101,$B$5:$B$104,"Riferimento",$D$5:$D$104,"&gt;0",$F$5:$F$104,"&gt;0")=0,"",IFERROR(SUMIFS($J$5:$J$104,$A$5:$A$104,A101,$B$5:$B$104,"Riferimento"),"")))</f>
        <v/>
      </c>
      <c r="L101" s="26">
        <f>IF(OR(B101&lt;&gt;"Alternativa",COUNT(J101,K101)&lt;2),"",IFERROR(K101-J101,""))</f>
        <v/>
      </c>
      <c r="M101" s="15">
        <f>IF(COUNT(K101,L101)&lt;2,"",IFERROR(L101/K101,""))</f>
        <v/>
      </c>
    </row>
    <row r="102">
      <c r="A102" s="17" t="n"/>
      <c r="B102" s="18" t="n"/>
      <c r="C102" s="28" t="n"/>
      <c r="D102" s="20" t="n"/>
      <c r="E102" s="18" t="n"/>
      <c r="F102" s="29" t="n"/>
      <c r="G102" s="17" t="n"/>
      <c r="H102" s="17" t="n"/>
      <c r="I102" s="18" t="n"/>
      <c r="J102" s="27">
        <f>IF(OR(A102="",NOT(ISNUMBER(D102)),NOT(ISNUMBER(F102))),"",IF(OR(D102&lt;=0,F102&lt;=0),"",IFERROR(D102*F102,"")))</f>
        <v/>
      </c>
      <c r="K102" s="27">
        <f>IF(A102="","",IF(COUNTIFS($A$5:$A$104,A102,$B$5:$B$104,"Riferimento",$D$5:$D$104,"&gt;0",$F$5:$F$104,"&gt;0")=0,"",IFERROR(SUMIFS($J$5:$J$104,$A$5:$A$104,A102,$B$5:$B$104,"Riferimento"),"")))</f>
        <v/>
      </c>
      <c r="L102" s="27">
        <f>IF(OR(B102&lt;&gt;"Alternativa",COUNT(J102,K102)&lt;2),"",IFERROR(K102-J102,""))</f>
        <v/>
      </c>
      <c r="M102" s="12">
        <f>IF(COUNT(K102,L102)&lt;2,"",IFERROR(L102/K102,""))</f>
        <v/>
      </c>
    </row>
    <row r="103">
      <c r="A103" s="17" t="n"/>
      <c r="B103" s="18" t="n"/>
      <c r="C103" s="28" t="n"/>
      <c r="D103" s="20" t="n"/>
      <c r="E103" s="18" t="n"/>
      <c r="F103" s="29" t="n"/>
      <c r="G103" s="17" t="n"/>
      <c r="H103" s="17" t="n"/>
      <c r="I103" s="18" t="n"/>
      <c r="J103" s="26">
        <f>IF(OR(A103="",NOT(ISNUMBER(D103)),NOT(ISNUMBER(F103))),"",IF(OR(D103&lt;=0,F103&lt;=0),"",IFERROR(D103*F103,"")))</f>
        <v/>
      </c>
      <c r="K103" s="26">
        <f>IF(A103="","",IF(COUNTIFS($A$5:$A$104,A103,$B$5:$B$104,"Riferimento",$D$5:$D$104,"&gt;0",$F$5:$F$104,"&gt;0")=0,"",IFERROR(SUMIFS($J$5:$J$104,$A$5:$A$104,A103,$B$5:$B$104,"Riferimento"),"")))</f>
        <v/>
      </c>
      <c r="L103" s="26">
        <f>IF(OR(B103&lt;&gt;"Alternativa",COUNT(J103,K103)&lt;2),"",IFERROR(K103-J103,""))</f>
        <v/>
      </c>
      <c r="M103" s="15">
        <f>IF(COUNT(K103,L103)&lt;2,"",IFERROR(L103/K103,""))</f>
        <v/>
      </c>
    </row>
    <row r="104">
      <c r="A104" s="17" t="n"/>
      <c r="B104" s="18" t="n"/>
      <c r="C104" s="28" t="n"/>
      <c r="D104" s="20" t="n"/>
      <c r="E104" s="18" t="n"/>
      <c r="F104" s="29" t="n"/>
      <c r="G104" s="17" t="n"/>
      <c r="H104" s="17" t="n"/>
      <c r="I104" s="18" t="n"/>
      <c r="J104" s="27">
        <f>IF(OR(A104="",NOT(ISNUMBER(D104)),NOT(ISNUMBER(F104))),"",IF(OR(D104&lt;=0,F104&lt;=0),"",IFERROR(D104*F104,"")))</f>
        <v/>
      </c>
      <c r="K104" s="27">
        <f>IF(A104="","",IF(COUNTIFS($A$5:$A$104,A104,$B$5:$B$104,"Riferimento",$D$5:$D$104,"&gt;0",$F$5:$F$104,"&gt;0")=0,"",IFERROR(SUMIFS($J$5:$J$104,$A$5:$A$104,A104,$B$5:$B$104,"Riferimento"),"")))</f>
        <v/>
      </c>
      <c r="L104" s="27">
        <f>IF(OR(B104&lt;&gt;"Alternativa",COUNT(J104,K104)&lt;2),"",IFERROR(K104-J104,""))</f>
        <v/>
      </c>
      <c r="M104" s="12">
        <f>IF(COUNT(K104,L104)&lt;2,"",IFERROR(L104/K104,""))</f>
        <v/>
      </c>
    </row>
  </sheetData>
  <autoFilter ref="A4:M104"/>
  <mergeCells count="1">
    <mergeCell ref="A1:M1"/>
  </mergeCells>
  <conditionalFormatting sqref="A5:M104">
    <cfRule type="expression" priority="1" dxfId="1" stopIfTrue="1">
      <formula>AND($A5&lt;&gt;"",$B5="Alternativa",$J5&lt;&gt;"",$K5="")</formula>
    </cfRule>
    <cfRule type="expression" priority="2" dxfId="1" stopIfTrue="1">
      <formula>AND($A5&lt;&gt;"",$B5="Riferimento",COUNTIFS($A$5:$A$104,$A5,$B$5:$B$104,"Riferimento")&gt;1)</formula>
    </cfRule>
  </conditionalFormatting>
  <conditionalFormatting sqref="I5:I104">
    <cfRule type="expression" priority="3" dxfId="0">
      <formula>$I5="Preferita"</formula>
    </cfRule>
  </conditionalFormatting>
  <conditionalFormatting sqref="L5:M104">
    <cfRule type="expression" priority="4" dxfId="0">
      <formula>AND(ISNUMBER($M5),$M5&gt;=INDIRECT("Parametri!$B$10"))</formula>
    </cfRule>
    <cfRule type="expression" priority="5" dxfId="1">
      <formula>AND(ISNUMBER($M5),$M5&lt;0)</formula>
    </cfRule>
  </conditionalFormatting>
  <dataValidations count="7">
    <dataValidation sqref="A5:A104" showDropDown="0" showInputMessage="1" showErrorMessage="1" allowBlank="0" errorTitle="Valore non valido" error="Seleziona un'attività presente nell'elenco." promptTitle="Attività" prompt="Seleziona una delle attività definite nel foglio Parametri." type="list" errorStyle="stop">
      <formula1>=INDIRECT("Parametri!$D$4:$D$13")</formula1>
    </dataValidation>
    <dataValidation sqref="B5:B104" showDropDown="0" showInputMessage="1" showErrorMessage="1" allowBlank="0" errorTitle="Valore non valido" error="Seleziona un tipo opzione dall'elenco." promptTitle="Tipo opzione" prompt="Indica se la voce è il riferimento o un'alternativa." type="list" errorStyle="stop">
      <formula1>=INDIRECT("Parametri!$F$4:$F$13")</formula1>
    </dataValidation>
    <dataValidation sqref="C5:C104" showDropDown="0" showInputMessage="1" showErrorMessage="1" allowBlank="0" errorTitle="Valore non valido" error="La data non rientra nell'intervallo ammesso." promptTitle="Data di valutazione" prompt="Inserisci una data compresa nei limiti del foglio Parametri." type="custom" errorStyle="stop">
      <formula1>=OR(C5="",AND(ISNUMBER(C5),C5&gt;=INDIRECT("Parametri!$B$6"),C5&lt;=INDIRECT("Parametri!$B$7")))</formula1>
    </dataValidation>
    <dataValidation sqref="D5:D104" showDropDown="0" showInputMessage="1" showErrorMessage="1" allowBlank="0" errorTitle="Valore non valido" error="La quantità non è coerente con il limite del foglio Parametri." promptTitle="Quantità" prompt="Inserisci un numero maggiore di zero entro il limite impostato." type="custom" errorStyle="stop">
      <formula1>=OR(D5="",AND(ISNUMBER(D5),D5&gt;0,D5&lt;=INDIRECT("Parametri!$B$8")))</formula1>
    </dataValidation>
    <dataValidation sqref="E5:E104" showDropDown="0" showInputMessage="1" showErrorMessage="1" allowBlank="0" errorTitle="Valore non valido" error="Seleziona un'unità presente nell'elenco." promptTitle="Unità" prompt="Seleziona l'unità coerente con la quantità." type="list" errorStyle="stop">
      <formula1>=INDIRECT("Parametri!$E$4:$E$13")</formula1>
    </dataValidation>
    <dataValidation sqref="F5:F104" showDropDown="0" showInputMessage="1" showErrorMessage="1" allowBlank="0" errorTitle="Valore non valido" error="L'importo non è coerente con il limite del foglio Parametri." promptTitle="Importo unitario" prompt="Inserisci un importo maggiore di zero entro il limite impostato." type="custom" errorStyle="stop">
      <formula1>=OR(F5="",AND(ISNUMBER(F5),F5&gt;0,F5&lt;=INDIRECT("Parametri!$B$9")))</formula1>
    </dataValidation>
    <dataValidation sqref="I5:I104" showDropDown="0" showInputMessage="1" showErrorMessage="1" allowBlank="0" errorTitle="Valore non valido" error="Seleziona uno stato presente nell'elenco." promptTitle="Stato" prompt="Seleziona lo stato della valutazione." type="list" errorStyle="stop">
      <formula1>=INDIRECT("Parametri!$G$4:$G$13")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9A6B3F"/>
    <outlinePr summaryBelow="1" summaryRight="1"/>
    <pageSetUpPr fitToPage="1"/>
  </sheetPr>
  <dimension ref="A1:G13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6" customWidth="1" min="1" max="1"/>
    <col width="18" customWidth="1" min="2" max="2"/>
    <col width="3" customWidth="1" min="3" max="3"/>
    <col width="22" customWidth="1" min="4" max="4"/>
    <col width="14" customWidth="1" min="5" max="5"/>
    <col width="18" customWidth="1" min="6" max="6"/>
    <col width="20" customWidth="1" min="7" max="7"/>
  </cols>
  <sheetData>
    <row r="1" ht="28" customHeight="1">
      <c r="A1" s="1" t="inlineStr">
        <is>
          <t>Parametri — analisi alternative costo matrimonio</t>
        </is>
      </c>
    </row>
    <row r="2" ht="34" customHeight="1">
      <c r="A2" s="2" t="inlineStr">
        <is>
          <t>Modifica le ipotesi e gli elenchi avorio prima di valutare le alternative. Tutti gli esempi sono fittizi.</t>
        </is>
      </c>
    </row>
    <row r="3" ht="30" customHeight="1">
      <c r="A3" s="13" t="inlineStr">
        <is>
          <t>Ipotesi modificabile</t>
        </is>
      </c>
      <c r="B3" s="13" t="inlineStr">
        <is>
          <t>Valore</t>
        </is>
      </c>
      <c r="C3" s="13" t="inlineStr"/>
      <c r="D3" s="13" t="inlineStr">
        <is>
          <t>Attività</t>
        </is>
      </c>
      <c r="E3" s="13" t="inlineStr">
        <is>
          <t>Unità</t>
        </is>
      </c>
      <c r="F3" s="13" t="inlineStr">
        <is>
          <t>Tipo opzione</t>
        </is>
      </c>
      <c r="G3" s="13" t="inlineStr">
        <is>
          <t>Stato</t>
        </is>
      </c>
    </row>
    <row r="4">
      <c r="A4" s="14" t="inlineStr">
        <is>
          <t>Budget obiettivo</t>
        </is>
      </c>
      <c r="B4" s="29" t="n">
        <v>15000</v>
      </c>
      <c r="D4" s="17" t="inlineStr">
        <is>
          <t>Location</t>
        </is>
      </c>
      <c r="E4" s="17" t="inlineStr">
        <is>
          <t>persone</t>
        </is>
      </c>
      <c r="F4" s="17" t="inlineStr">
        <is>
          <t>Riferimento</t>
        </is>
      </c>
      <c r="G4" s="17" t="inlineStr">
        <is>
          <t>Da valutare</t>
        </is>
      </c>
    </row>
    <row r="5">
      <c r="A5" s="16" t="inlineStr">
        <is>
          <t>Data del matrimonio</t>
        </is>
      </c>
      <c r="B5" s="30" t="n">
        <v>46576</v>
      </c>
      <c r="D5" s="17" t="inlineStr">
        <is>
          <t>Catering</t>
        </is>
      </c>
      <c r="E5" s="17" t="inlineStr">
        <is>
          <t>ore</t>
        </is>
      </c>
      <c r="F5" s="17" t="inlineStr">
        <is>
          <t>Alternativa</t>
        </is>
      </c>
      <c r="G5" s="17" t="inlineStr">
        <is>
          <t>In valutazione</t>
        </is>
      </c>
    </row>
    <row r="6">
      <c r="A6" s="14" t="inlineStr">
        <is>
          <t>Prima data di valutazione ammessa</t>
        </is>
      </c>
      <c r="B6" s="30" t="n">
        <v>46096</v>
      </c>
      <c r="D6" s="17" t="inlineStr">
        <is>
          <t>Fiori</t>
        </is>
      </c>
      <c r="E6" s="17" t="inlineStr">
        <is>
          <t>pezzi</t>
        </is>
      </c>
      <c r="F6" s="17" t="n"/>
      <c r="G6" s="17" t="inlineStr">
        <is>
          <t>Preferita</t>
        </is>
      </c>
    </row>
    <row r="7">
      <c r="A7" s="16" t="inlineStr">
        <is>
          <t>Ultima data di valutazione ammessa</t>
        </is>
      </c>
      <c r="B7" s="30" t="n">
        <v>46576</v>
      </c>
      <c r="D7" s="17" t="inlineStr">
        <is>
          <t>Musica</t>
        </is>
      </c>
      <c r="E7" s="17" t="inlineStr">
        <is>
          <t>servizi</t>
        </is>
      </c>
      <c r="F7" s="17" t="n"/>
      <c r="G7" s="17" t="inlineStr">
        <is>
          <t>Scartata</t>
        </is>
      </c>
    </row>
    <row r="8">
      <c r="A8" s="14" t="inlineStr">
        <is>
          <t>Quantità massima per voce</t>
        </is>
      </c>
      <c r="B8" s="20" t="n">
        <v>500</v>
      </c>
      <c r="D8" s="17" t="inlineStr">
        <is>
          <t>Trasporto</t>
        </is>
      </c>
      <c r="E8" s="17" t="n"/>
      <c r="F8" s="17" t="n"/>
      <c r="G8" s="17" t="n"/>
    </row>
    <row r="9">
      <c r="A9" s="16" t="inlineStr">
        <is>
          <t>Importo unitario massimo</t>
        </is>
      </c>
      <c r="B9" s="29" t="n">
        <v>25000</v>
      </c>
      <c r="D9" s="17" t="inlineStr">
        <is>
          <t>Foto e video</t>
        </is>
      </c>
      <c r="E9" s="17" t="n"/>
      <c r="F9" s="17" t="n"/>
      <c r="G9" s="17" t="n"/>
    </row>
    <row r="10">
      <c r="A10" s="14" t="inlineStr">
        <is>
          <t>Soglia di risparmio significativa</t>
        </is>
      </c>
      <c r="B10" s="23" t="n">
        <v>0.1</v>
      </c>
      <c r="D10" s="17" t="inlineStr">
        <is>
          <t>Abiti</t>
        </is>
      </c>
      <c r="E10" s="17" t="n"/>
      <c r="F10" s="17" t="n"/>
      <c r="G10" s="17" t="n"/>
    </row>
    <row r="11">
      <c r="D11" s="17" t="inlineStr">
        <is>
          <t>Torta</t>
        </is>
      </c>
      <c r="E11" s="17" t="n"/>
      <c r="F11" s="17" t="n"/>
      <c r="G11" s="17" t="n"/>
    </row>
    <row r="12">
      <c r="A12" s="24" t="inlineStr">
        <is>
          <t>Controllo umano</t>
        </is>
      </c>
      <c r="D12" s="17" t="inlineStr">
        <is>
          <t>Partecipazioni</t>
        </is>
      </c>
      <c r="E12" s="17" t="n"/>
      <c r="F12" s="17" t="n"/>
      <c r="G12" s="17" t="n"/>
    </row>
    <row r="13" ht="44" customHeight="1">
      <c r="A13" s="25" t="inlineStr">
        <is>
          <t>Le soglie sono ipotesi organizzative modificabili e non costituiscono preventivi, prezzi garantiti o valutazioni fiscali.</t>
        </is>
      </c>
      <c r="D13" s="17" t="inlineStr">
        <is>
          <t>Bomboniere</t>
        </is>
      </c>
      <c r="E13" s="17" t="n"/>
      <c r="F13" s="17" t="n"/>
      <c r="G13" s="17" t="n"/>
    </row>
  </sheetData>
  <mergeCells count="1">
    <mergeCell ref="A1:G1"/>
  </mergeCells>
  <conditionalFormatting sqref="B6:B7">
    <cfRule type="expression" priority="1" dxfId="1">
      <formula>AND(ISNUMBER($B$6),ISNUMBER($B$7),$B$6&gt;$B$7)</formula>
    </cfRule>
  </conditionalFormatting>
  <dataValidations count="5">
    <dataValidation sqref="B4" showDropDown="0" showInputMessage="1" showErrorMessage="1" allowBlank="0" errorTitle="Valore non valido" error="Il budget deve essere un numero pari o superiore a zero." promptTitle="Budget obiettivo" prompt="Inserisci un importo pari o superiore a zero." type="decimal" errorStyle="stop" operator="greaterThanOrEqual">
      <formula1>0</formula1>
    </dataValidation>
    <dataValidation sqref="B5:B7" showDropDown="0" showInputMessage="1" showErrorMessage="1" allowBlank="0" errorTitle="Valore non valido" error="Inserisci una data valida." promptTitle="Data" prompt="Inserisci una data valida nel formato GG/MM/AAAA." type="custom" errorStyle="stop">
      <formula1>=OR(B5="",ISNUMBER(B5))</formula1>
    </dataValidation>
    <dataValidation sqref="B8" showDropDown="0" showInputMessage="1" showErrorMessage="1" allowBlank="0" errorTitle="Valore non valido" error="La quantità massima deve essere maggiore di zero." promptTitle="Quantità massima" prompt="Inserisci un limite maggiore di zero." type="decimal" errorStyle="stop" operator="greaterThan">
      <formula1>0</formula1>
    </dataValidation>
    <dataValidation sqref="B9" showDropDown="0" showInputMessage="1" showErrorMessage="1" allowBlank="0" errorTitle="Valore non valido" error="L'importo massimo deve essere maggiore di zero." promptTitle="Importo massimo" prompt="Inserisci un limite maggiore di zero." type="decimal" errorStyle="stop" operator="greaterThan">
      <formula1>0</formula1>
    </dataValidation>
    <dataValidation sqref="B10" showDropDown="0" showInputMessage="1" showErrorMessage="1" allowBlank="0" errorTitle="Valore non valido" error="La soglia deve essere compresa tra 0,00% e 100,00%." promptTitle="Soglia di risparmio" prompt="Inserisci una percentuale compresa tra 0,00% e 100,00%." type="decimal" errorStyle="stop" operator="between">
      <formula1>0</formula1>
      <formula2>1</formula2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2026-09-11T20:27:15Z</dcterms:created>
  <dcterms:modified xmlns:dcterms="http://purl.org/dc/terms/" xmlns:xsi="http://www.w3.org/2001/XMLSchema-instance" xsi:type="dcterms:W3CDTF">2026-09-11T20:27:16+00:00Z</dcterms:modified>
</cp:coreProperties>
</file>