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Arriv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'Arrivi'!$A$4:$P$104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0 &quot;persone&quot;"/>
    <numFmt numFmtId="166" formatCode="#,##0.00 [$€-it-IT]"/>
    <numFmt numFmtId="167" formatCode="hh:mm"/>
    <numFmt numFmtId="168" formatCode="0 &quot;giorni&quot;"/>
    <numFmt numFmtId="169" formatCode="0 &quot;ore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3E3034"/>
      <sz val="10"/>
    </font>
    <font>
      <name val="Calibri"/>
      <i val="1"/>
      <color rgb="006F5A60"/>
      <sz val="9"/>
    </font>
    <font>
      <name val="Calibri"/>
      <b val="1"/>
      <color rgb="003E3034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166" fontId="5" fillId="4" borderId="1" applyAlignment="1" pivotButton="0" quotePrefix="0" xfId="0">
      <alignment horizontal="center" vertical="center" wrapText="1"/>
    </xf>
    <xf numFmtId="9" fontId="5" fillId="4" borderId="1" applyAlignment="1" pivotButton="0" quotePrefix="0" xfId="0">
      <alignment horizontal="center" vertical="center" wrapText="1"/>
    </xf>
    <xf numFmtId="2" fontId="5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168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169" fontId="3" fillId="5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169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Gruppi confermati per mezzo di arrivo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'Riepilogo'!H3</f>
            </strRef>
          </tx>
          <spPr>
            <a:ln xmlns:a="http://schemas.openxmlformats.org/drawingml/2006/main">
              <a:prstDash val="solid"/>
            </a:ln>
          </spPr>
          <cat>
            <numRef>
              <f>'Riepilogo'!$G$4:$G$8</f>
            </numRef>
          </cat>
          <val>
            <numRef>
              <f>'Riepilogo'!$H$4:$H$8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Mezzo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di gruppi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9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38" customWidth="1" min="4" max="4"/>
    <col width="18" customWidth="1" min="5" max="5"/>
    <col width="3" customWidth="1" min="6" max="6"/>
    <col width="23" customWidth="1" min="7" max="7"/>
    <col width="19" customWidth="1" min="8" max="8"/>
  </cols>
  <sheetData>
    <row r="1" ht="28" customHeight="1">
      <c r="A1" s="1" t="inlineStr">
        <is>
          <t>Riepilogo arrivi invitati</t>
        </is>
      </c>
    </row>
    <row r="2"/>
    <row r="3" ht="28" customHeight="1">
      <c r="A3" s="2" t="inlineStr">
        <is>
          <t>Indicatore generale</t>
        </is>
      </c>
      <c r="B3" s="2" t="inlineStr">
        <is>
          <t>Valore</t>
        </is>
      </c>
      <c r="D3" s="2" t="inlineStr">
        <is>
          <t>Indicatore operativo</t>
        </is>
      </c>
      <c r="E3" s="2" t="inlineStr">
        <is>
          <t>Valore</t>
        </is>
      </c>
      <c r="G3" s="2" t="inlineStr">
        <is>
          <t>Mezzo di arrivo</t>
        </is>
      </c>
      <c r="H3" s="2" t="inlineStr">
        <is>
          <t>Gruppi confermati</t>
        </is>
      </c>
    </row>
    <row r="4" ht="28" customHeight="1">
      <c r="A4" s="3" t="inlineStr">
        <is>
          <t>Data matrimonio</t>
        </is>
      </c>
      <c r="B4" s="34">
        <f>Parametri!$B$3</f>
        <v/>
      </c>
      <c r="D4" s="3" t="inlineStr">
        <is>
          <t>Arrivi confermati negli ultimi 3 giorni</t>
        </is>
      </c>
      <c r="E4" s="5">
        <f>IFERROR(COUNTIFS(Arrivi!$C$5:$C$104,"Confermato",Arrivi!$E$5:$E$104,"&gt;="&amp;Parametri!$B$3-3,Arrivi!$E$5:$E$104,"&lt;="&amp;Parametri!$B$3),0)</f>
        <v/>
      </c>
      <c r="G4" s="6" t="inlineStr">
        <is>
          <t>Aereo</t>
        </is>
      </c>
      <c r="H4" s="7">
        <f>IFERROR(COUNTIFS(Arrivi!$G$5:$G$104,G4,Arrivi!$C$5:$C$104,"Confermato"),0)</f>
        <v/>
      </c>
    </row>
    <row r="5" ht="28" customHeight="1">
      <c r="A5" s="8" t="inlineStr">
        <is>
          <t>Registrazioni inserite</t>
        </is>
      </c>
      <c r="B5" s="9">
        <f>IFERROR(COUNTA(Arrivi!$A$5:$A$104),0)</f>
        <v/>
      </c>
      <c r="D5" s="8" t="inlineStr">
        <is>
          <t>Servizi richiesti da confermati</t>
        </is>
      </c>
      <c r="E5" s="9">
        <f>IFERROR(COUNTIFS(Arrivi!$C$5:$C$104,"Confermato",Arrivi!$J$5:$J$104,"&lt;&gt;Nessun servizio",Arrivi!$J$5:$J$104,"&lt;&gt;Da definire"),0)</f>
        <v/>
      </c>
      <c r="G5" s="10" t="inlineStr">
        <is>
          <t>Treno</t>
        </is>
      </c>
      <c r="H5" s="11">
        <f>IFERROR(COUNTIFS(Arrivi!$G$5:$G$104,G5,Arrivi!$C$5:$C$104,"Confermato"),0)</f>
        <v/>
      </c>
    </row>
    <row r="6" ht="28" customHeight="1">
      <c r="A6" s="3" t="inlineStr">
        <is>
          <t>Gruppi confermati</t>
        </is>
      </c>
      <c r="B6" s="5">
        <f>IFERROR(COUNTIF(Arrivi!$C$5:$C$104,"Confermato"),0)</f>
        <v/>
      </c>
      <c r="D6" s="3" t="inlineStr">
        <is>
          <t>Persone ancora in attesa</t>
        </is>
      </c>
      <c r="E6" s="35">
        <f>IFERROR(SUMIF(Arrivi!$C$5:$C$104,"In attesa",Arrivi!$D$5:$D$104),0)</f>
        <v/>
      </c>
      <c r="G6" s="6" t="inlineStr">
        <is>
          <t>Autobus</t>
        </is>
      </c>
      <c r="H6" s="7">
        <f>IFERROR(COUNTIFS(Arrivi!$G$5:$G$104,G6,Arrivi!$C$5:$C$104,"Confermato"),0)</f>
        <v/>
      </c>
    </row>
    <row r="7" ht="28" customHeight="1">
      <c r="A7" s="8" t="inlineStr">
        <is>
          <t>Persone confermate</t>
        </is>
      </c>
      <c r="B7" s="36">
        <f>IFERROR(SUMIF(Arrivi!$C$5:$C$104,"Confermato",Arrivi!$D$5:$D$104),0)</f>
        <v/>
      </c>
      <c r="D7" s="8" t="inlineStr">
        <is>
          <t>Arrivi confermati senza responsabile</t>
        </is>
      </c>
      <c r="E7" s="9">
        <f>IFERROR(COUNTIFS(Arrivi!$C$5:$C$104,"Confermato",Arrivi!$J$5:$J$104,"&lt;&gt;Nessun servizio",Arrivi!$J$5:$J$104,"&lt;&gt;Da definire",Arrivi!$L$5:$L$104,""),0)</f>
        <v/>
      </c>
      <c r="G7" s="10" t="inlineStr">
        <is>
          <t>Auto propria</t>
        </is>
      </c>
      <c r="H7" s="11">
        <f>IFERROR(COUNTIFS(Arrivi!$G$5:$G$104,G7,Arrivi!$C$5:$C$104,"Confermato"),0)</f>
        <v/>
      </c>
    </row>
    <row r="8" ht="28" customHeight="1">
      <c r="A8" s="3" t="inlineStr">
        <is>
          <t>Arrivi con data definita</t>
        </is>
      </c>
      <c r="B8" s="5">
        <f>IFERROR(COUNT(Arrivi!$E$5:$E$104),0)</f>
        <v/>
      </c>
      <c r="D8" s="3" t="inlineStr">
        <is>
          <t>Gruppi oltre capienza indicativa</t>
        </is>
      </c>
      <c r="E8" s="5">
        <f>IFERROR(COUNTIF(Arrivi!$D$5:$D$104,"&gt;"&amp;Parametri!$B$5),0)</f>
        <v/>
      </c>
      <c r="G8" s="6" t="inlineStr">
        <is>
          <t>Altro</t>
        </is>
      </c>
      <c r="H8" s="7">
        <f>IFERROR(COUNTIFS(Arrivi!$G$5:$G$104,G8,Arrivi!$C$5:$C$104,"Confermato"),0)</f>
        <v/>
      </c>
    </row>
    <row r="9" ht="28" customHeight="1">
      <c r="A9" s="8" t="inlineStr">
        <is>
          <t>Accoglienze da assegnare</t>
        </is>
      </c>
      <c r="B9" s="9">
        <f>IFERROR(COUNTIF(Arrivi!$P$5:$P$104,"Assegnare accoglienza"),0)</f>
        <v/>
      </c>
      <c r="D9" s="8" t="inlineStr">
        <is>
          <t>Importi oltre limite indicativo</t>
        </is>
      </c>
      <c r="E9" s="9">
        <f>IFERROR(COUNTIF(Arrivi!$N$5:$N$104,"&gt;"&amp;Parametri!$B$9),0)</f>
        <v/>
      </c>
    </row>
    <row r="10" ht="28" customHeight="1">
      <c r="A10" s="3" t="inlineStr">
        <is>
          <t>Importo stimato confermato</t>
        </is>
      </c>
      <c r="B10" s="14">
        <f>IFERROR(SUMIF(Arrivi!$C$5:$C$104,"Confermato",Arrivi!$N$5:$N$104),0)</f>
        <v/>
      </c>
      <c r="D10" s="3" t="inlineStr">
        <is>
          <t>Accoglienze completate</t>
        </is>
      </c>
      <c r="E10" s="5">
        <f>IFERROR(COUNTIF(Arrivi!$M$5:$M$104,"Completato"),0)</f>
        <v/>
      </c>
    </row>
    <row r="11" ht="28" customHeight="1">
      <c r="A11" s="8" t="inlineStr">
        <is>
          <t>Budget indicativo residuo</t>
        </is>
      </c>
      <c r="B11" s="15">
        <f>IF(COUNTA(Arrivi!$A$5:$A$104)=0,"",IFERROR(Parametri!$B$4-SUMIF(Arrivi!$C$5:$C$104,"Confermato",Arrivi!$N$5:$N$104),""))</f>
        <v/>
      </c>
      <c r="D11" s="8" t="inlineStr">
        <is>
          <t>Confermati con data e ora complete</t>
        </is>
      </c>
      <c r="E11" s="16">
        <f>IFERROR(COUNTIFS(Arrivi!$C$5:$C$104,"Confermato",Arrivi!$E$5:$E$104,"&lt;&gt;",Arrivi!$F$5:$F$104,"&lt;&gt;")/COUNTIF(Arrivi!$C$5:$C$104,"Confermato"),"")</f>
        <v/>
      </c>
    </row>
    <row r="12" ht="28" customHeight="1">
      <c r="A12" s="3" t="inlineStr">
        <is>
          <t>Primo arrivo registrato</t>
        </is>
      </c>
      <c r="B12" s="34">
        <f>IF(COUNT(Arrivi!$E$5:$E$104)=0,"",MIN(Arrivi!$E$5:INDEX(Arrivi!$E:$E,104)))</f>
        <v/>
      </c>
    </row>
    <row r="13" ht="28" customHeight="1">
      <c r="A13" s="8" t="inlineStr">
        <is>
          <t>Media persone per gruppo confermato</t>
        </is>
      </c>
      <c r="B13" s="17">
        <f>IFERROR(SUMIF(Arrivi!$C$5:$C$104,"Confermato",Arrivi!$D$5:$D$104)/COUNTIF(Arrivi!$C$5:$C$104,"Confermato"),"")</f>
        <v/>
      </c>
    </row>
  </sheetData>
  <mergeCells count="1">
    <mergeCell ref="A1:H1"/>
  </mergeCells>
  <conditionalFormatting sqref="B9">
    <cfRule type="expression" priority="1" dxfId="0">
      <formula>B9&gt;0</formula>
    </cfRule>
  </conditionalFormatting>
  <conditionalFormatting sqref="B11">
    <cfRule type="expression" priority="2" dxfId="0">
      <formula>AND(ISNUMBER(B11),B11&lt;0)</formula>
    </cfRule>
    <cfRule type="expression" priority="3" dxfId="1">
      <formula>AND(ISNUMBER(B11),B11&gt;=0)</formula>
    </cfRule>
  </conditionalFormatting>
  <conditionalFormatting sqref="E7:E9">
    <cfRule type="expression" priority="4" dxfId="2">
      <formula>E7&gt;0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P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17" customWidth="1" min="3" max="3"/>
    <col width="12" customWidth="1" min="4" max="4"/>
    <col width="14" customWidth="1" min="5" max="5"/>
    <col width="12" customWidth="1" min="6" max="6"/>
    <col width="16" customWidth="1" min="7" max="7"/>
    <col width="29" customWidth="1" min="8" max="8"/>
    <col width="20" customWidth="1" min="9" max="9"/>
    <col width="27" customWidth="1" min="10" max="10"/>
    <col width="31" customWidth="1" min="11" max="11"/>
    <col width="23" customWidth="1" min="12" max="12"/>
    <col width="18" customWidth="1" min="13" max="13"/>
    <col width="17" customWidth="1" min="14" max="14"/>
    <col width="18" customWidth="1" min="15" max="15"/>
    <col width="29" customWidth="1" min="16" max="16"/>
  </cols>
  <sheetData>
    <row r="1" ht="28" customHeight="1">
      <c r="A1" s="1" t="inlineStr">
        <is>
          <t>Arrivi invitati matrimonio destinazione</t>
        </is>
      </c>
    </row>
    <row r="2">
      <c r="A2" s="18" t="inlineStr">
        <is>
          <t>Compilare le celle color crema; gli avvisi richiedono una verifica umana.</t>
        </is>
      </c>
    </row>
    <row r="3"/>
    <row r="4" ht="42" customHeight="1">
      <c r="A4" s="2" t="inlineStr">
        <is>
          <t>Codice arrivo</t>
        </is>
      </c>
      <c r="B4" s="2" t="inlineStr">
        <is>
          <t>Invitato o gruppo</t>
        </is>
      </c>
      <c r="C4" s="2" t="inlineStr">
        <is>
          <t>Conferma</t>
        </is>
      </c>
      <c r="D4" s="2" t="inlineStr">
        <is>
          <t>Persone</t>
        </is>
      </c>
      <c r="E4" s="2" t="inlineStr">
        <is>
          <t>Data arrivo</t>
        </is>
      </c>
      <c r="F4" s="2" t="inlineStr">
        <is>
          <t>Ora arrivo</t>
        </is>
      </c>
      <c r="G4" s="2" t="inlineStr">
        <is>
          <t>Mezzo</t>
        </is>
      </c>
      <c r="H4" s="2" t="inlineStr">
        <is>
          <t>Luogo arrivo</t>
        </is>
      </c>
      <c r="I4" s="2" t="inlineStr">
        <is>
          <t>Riferimento viaggio</t>
        </is>
      </c>
      <c r="J4" s="2" t="inlineStr">
        <is>
          <t>Servizio accoglienza</t>
        </is>
      </c>
      <c r="K4" s="2" t="inlineStr">
        <is>
          <t>Fornitore</t>
        </is>
      </c>
      <c r="L4" s="2" t="inlineStr">
        <is>
          <t>Responsabile</t>
        </is>
      </c>
      <c r="M4" s="2" t="inlineStr">
        <is>
          <t>Stato</t>
        </is>
      </c>
      <c r="N4" s="2" t="inlineStr">
        <is>
          <t>Importo stimato</t>
        </is>
      </c>
      <c r="O4" s="2" t="inlineStr">
        <is>
          <t>Giorni al matrimonio</t>
        </is>
      </c>
      <c r="P4" s="2" t="inlineStr">
        <is>
          <t>Controllo operativo</t>
        </is>
      </c>
    </row>
    <row r="5" ht="31" customHeight="1">
      <c r="A5" s="19" t="inlineStr">
        <is>
          <t>ARR-FITT-001</t>
        </is>
      </c>
      <c r="B5" s="19" t="inlineStr">
        <is>
          <t>Gruppo fittizio Aurora</t>
        </is>
      </c>
      <c r="C5" s="20" t="inlineStr">
        <is>
          <t>Confermato</t>
        </is>
      </c>
      <c r="D5" s="37" t="n">
        <v>2</v>
      </c>
      <c r="E5" s="38" t="n">
        <v>46553</v>
      </c>
      <c r="F5" s="39" t="n">
        <v>0.3888888888888889</v>
      </c>
      <c r="G5" s="19" t="inlineStr">
        <is>
          <t>Aereo</t>
        </is>
      </c>
      <c r="H5" s="19" t="inlineStr">
        <is>
          <t>Scalo immaginario Aurora</t>
        </is>
      </c>
      <c r="I5" s="19" t="inlineStr">
        <is>
          <t>VOLO-FITT-101</t>
        </is>
      </c>
      <c r="J5" s="19" t="inlineStr">
        <is>
          <t>Transfer condiviso</t>
        </is>
      </c>
      <c r="K5" s="19" t="inlineStr">
        <is>
          <t>Navetta Fantasia S.r.l. (fittizia)</t>
        </is>
      </c>
      <c r="L5" s="19" t="inlineStr">
        <is>
          <t>Referente fittizio A</t>
        </is>
      </c>
      <c r="M5" s="20" t="inlineStr">
        <is>
          <t>Pianificato</t>
        </is>
      </c>
      <c r="N5" s="24" t="n">
        <v>84.5</v>
      </c>
      <c r="O5" s="40">
        <f>IF(OR(A5="",E5=""),"",IFERROR(Parametri!$B$3-E5,""))</f>
        <v/>
      </c>
      <c r="P5" s="26">
        <f>IFERROR(IF(A5="","",IF(C5="Non partecipa","Nessuna accoglienza",IF(C5="In attesa","Conferma da verificare",IF(OR(E5="",F5=""),"Completare data/ora",IF(M5="Annullato","Annullato",IF(J5="Nessun servizio","Nessun servizio richiesto",IF(OR(K5="",L5=""),"Assegnare accoglienza",IF(M5="Completato","Completato",IF(E5+F5&lt;NOW(),"Orario trascorso da verificare",IF((E5+F5-NOW())*24&lt;Parametri!$B$10,"Arrivo imminente","Pianificato")))))))))),"Verificare dati")</f>
        <v/>
      </c>
    </row>
    <row r="6" ht="31" customHeight="1">
      <c r="A6" s="19" t="inlineStr">
        <is>
          <t>ARR-FITT-002</t>
        </is>
      </c>
      <c r="B6" s="19" t="inlineStr">
        <is>
          <t>Famiglia inventata Cedro</t>
        </is>
      </c>
      <c r="C6" s="20" t="inlineStr">
        <is>
          <t>Confermato</t>
        </is>
      </c>
      <c r="D6" s="37" t="n">
        <v>4</v>
      </c>
      <c r="E6" s="38" t="n">
        <v>46554</v>
      </c>
      <c r="F6" s="39" t="n">
        <v>0.6111111111111112</v>
      </c>
      <c r="G6" s="19" t="inlineStr">
        <is>
          <t>Treno</t>
        </is>
      </c>
      <c r="H6" s="19" t="inlineStr">
        <is>
          <t>Stazione immaginaria Cedro</t>
        </is>
      </c>
      <c r="I6" s="19" t="inlineStr">
        <is>
          <t>TRENO-FITT-202</t>
        </is>
      </c>
      <c r="J6" s="19" t="inlineStr">
        <is>
          <t>Transfer privato</t>
        </is>
      </c>
      <c r="K6" s="19" t="inlineStr">
        <is>
          <t>Mobilità Inventata S.r.l. (fittizia)</t>
        </is>
      </c>
      <c r="L6" s="19" t="inlineStr">
        <is>
          <t>Referente fittizio B</t>
        </is>
      </c>
      <c r="M6" s="20" t="inlineStr">
        <is>
          <t>Pianificato</t>
        </is>
      </c>
      <c r="N6" s="24" t="n">
        <v>145</v>
      </c>
      <c r="O6" s="41">
        <f>IF(OR(A6="",E6=""),"",IFERROR(Parametri!$B$3-E6,""))</f>
        <v/>
      </c>
      <c r="P6" s="28">
        <f>IFERROR(IF(A6="","",IF(C6="Non partecipa","Nessuna accoglienza",IF(C6="In attesa","Conferma da verificare",IF(OR(E6="",F6=""),"Completare data/ora",IF(M6="Annullato","Annullato",IF(J6="Nessun servizio","Nessun servizio richiesto",IF(OR(K6="",L6=""),"Assegnare accoglienza",IF(M6="Completato","Completato",IF(E6+F6&lt;NOW(),"Orario trascorso da verificare",IF((E6+F6-NOW())*24&lt;Parametri!$B$10,"Arrivo imminente","Pianificato")))))))))),"Verificare dati")</f>
        <v/>
      </c>
    </row>
    <row r="7" ht="31" customHeight="1">
      <c r="A7" s="19" t="inlineStr">
        <is>
          <t>ARR-FITT-003</t>
        </is>
      </c>
      <c r="B7" s="19" t="inlineStr">
        <is>
          <t>Gruppo immaginario Corallo</t>
        </is>
      </c>
      <c r="C7" s="20" t="inlineStr">
        <is>
          <t>In attesa</t>
        </is>
      </c>
      <c r="D7" s="37" t="n">
        <v>1</v>
      </c>
      <c r="E7" s="38" t="n"/>
      <c r="F7" s="39" t="n"/>
      <c r="G7" s="19" t="inlineStr">
        <is>
          <t>Aereo</t>
        </is>
      </c>
      <c r="H7" s="19" t="inlineStr">
        <is>
          <t>Scalo immaginario Corallo</t>
        </is>
      </c>
      <c r="I7" s="19" t="inlineStr">
        <is>
          <t>VOLO-FITT-303</t>
        </is>
      </c>
      <c r="J7" s="19" t="inlineStr">
        <is>
          <t>Da definire</t>
        </is>
      </c>
      <c r="K7" s="19" t="n"/>
      <c r="L7" s="19" t="n"/>
      <c r="M7" s="20" t="inlineStr">
        <is>
          <t>Da pianificare</t>
        </is>
      </c>
      <c r="N7" s="24" t="n"/>
      <c r="O7" s="40">
        <f>IF(OR(A7="",E7=""),"",IFERROR(Parametri!$B$3-E7,""))</f>
        <v/>
      </c>
      <c r="P7" s="26">
        <f>IFERROR(IF(A7="","",IF(C7="Non partecipa","Nessuna accoglienza",IF(C7="In attesa","Conferma da verificare",IF(OR(E7="",F7=""),"Completare data/ora",IF(M7="Annullato","Annullato",IF(J7="Nessun servizio","Nessun servizio richiesto",IF(OR(K7="",L7=""),"Assegnare accoglienza",IF(M7="Completato","Completato",IF(E7+F7&lt;NOW(),"Orario trascorso da verificare",IF((E7+F7-NOW())*24&lt;Parametri!$B$10,"Arrivo imminente","Pianificato")))))))))),"Verificare dati")</f>
        <v/>
      </c>
    </row>
    <row r="8" ht="31" customHeight="1">
      <c r="A8" s="19" t="inlineStr">
        <is>
          <t>ARR-FITT-004</t>
        </is>
      </c>
      <c r="B8" s="19" t="inlineStr">
        <is>
          <t>Famiglia fittizia Gelsomino</t>
        </is>
      </c>
      <c r="C8" s="20" t="inlineStr">
        <is>
          <t>Confermato</t>
        </is>
      </c>
      <c r="D8" s="37" t="n">
        <v>3</v>
      </c>
      <c r="E8" s="38" t="n">
        <v>46555</v>
      </c>
      <c r="F8" s="39" t="n">
        <v>0.7569444444444444</v>
      </c>
      <c r="G8" s="19" t="inlineStr">
        <is>
          <t>Auto propria</t>
        </is>
      </c>
      <c r="H8" s="19" t="inlineStr">
        <is>
          <t>Ingresso immaginario Gelsomino</t>
        </is>
      </c>
      <c r="I8" s="19" t="inlineStr">
        <is>
          <t>AUTO-FITT-404</t>
        </is>
      </c>
      <c r="J8" s="19" t="inlineStr">
        <is>
          <t>Nessun servizio</t>
        </is>
      </c>
      <c r="K8" s="19" t="n"/>
      <c r="L8" s="19" t="n"/>
      <c r="M8" s="20" t="inlineStr">
        <is>
          <t>Pianificato</t>
        </is>
      </c>
      <c r="N8" s="24" t="n"/>
      <c r="O8" s="41">
        <f>IF(OR(A8="",E8=""),"",IFERROR(Parametri!$B$3-E8,""))</f>
        <v/>
      </c>
      <c r="P8" s="28">
        <f>IFERROR(IF(A8="","",IF(C8="Non partecipa","Nessuna accoglienza",IF(C8="In attesa","Conferma da verificare",IF(OR(E8="",F8=""),"Completare data/ora",IF(M8="Annullato","Annullato",IF(J8="Nessun servizio","Nessun servizio richiesto",IF(OR(K8="",L8=""),"Assegnare accoglienza",IF(M8="Completato","Completato",IF(E8+F8&lt;NOW(),"Orario trascorso da verificare",IF((E8+F8-NOW())*24&lt;Parametri!$B$10,"Arrivo imminente","Pianificato")))))))))),"Verificare dati")</f>
        <v/>
      </c>
    </row>
    <row r="9" ht="31" customHeight="1">
      <c r="A9" s="19" t="inlineStr">
        <is>
          <t>ARR-FITT-005</t>
        </is>
      </c>
      <c r="B9" s="19" t="inlineStr">
        <is>
          <t>Gruppo inventato Lavanda</t>
        </is>
      </c>
      <c r="C9" s="20" t="inlineStr">
        <is>
          <t>Non partecipa</t>
        </is>
      </c>
      <c r="D9" s="37" t="n">
        <v>2</v>
      </c>
      <c r="E9" s="38" t="n"/>
      <c r="F9" s="39" t="n"/>
      <c r="G9" s="19" t="inlineStr">
        <is>
          <t>Altro</t>
        </is>
      </c>
      <c r="H9" s="19" t="inlineStr">
        <is>
          <t>Punto immaginario Lavanda</t>
        </is>
      </c>
      <c r="I9" s="19" t="inlineStr">
        <is>
          <t>RIF-FITT-505</t>
        </is>
      </c>
      <c r="J9" s="19" t="inlineStr">
        <is>
          <t>Nessun servizio</t>
        </is>
      </c>
      <c r="K9" s="19" t="n"/>
      <c r="L9" s="19" t="n"/>
      <c r="M9" s="20" t="inlineStr">
        <is>
          <t>Annullato</t>
        </is>
      </c>
      <c r="N9" s="24" t="n"/>
      <c r="O9" s="40">
        <f>IF(OR(A9="",E9=""),"",IFERROR(Parametri!$B$3-E9,""))</f>
        <v/>
      </c>
      <c r="P9" s="26">
        <f>IFERROR(IF(A9="","",IF(C9="Non partecipa","Nessuna accoglienza",IF(C9="In attesa","Conferma da verificare",IF(OR(E9="",F9=""),"Completare data/ora",IF(M9="Annullato","Annullato",IF(J9="Nessun servizio","Nessun servizio richiesto",IF(OR(K9="",L9=""),"Assegnare accoglienza",IF(M9="Completato","Completato",IF(E9+F9&lt;NOW(),"Orario trascorso da verificare",IF((E9+F9-NOW())*24&lt;Parametri!$B$10,"Arrivo imminente","Pianificato")))))))))),"Verificare dati")</f>
        <v/>
      </c>
    </row>
    <row r="10" ht="31" customHeight="1">
      <c r="A10" s="19" t="inlineStr">
        <is>
          <t>ARR-FITT-006</t>
        </is>
      </c>
      <c r="B10" s="19" t="inlineStr">
        <is>
          <t>Famiglia immaginaria Mosaico</t>
        </is>
      </c>
      <c r="C10" s="20" t="inlineStr">
        <is>
          <t>Confermato</t>
        </is>
      </c>
      <c r="D10" s="37" t="n">
        <v>8</v>
      </c>
      <c r="E10" s="38" t="n">
        <v>46556</v>
      </c>
      <c r="F10" s="39" t="n">
        <v>0.4583333333333333</v>
      </c>
      <c r="G10" s="19" t="inlineStr">
        <is>
          <t>Autobus</t>
        </is>
      </c>
      <c r="H10" s="19" t="inlineStr">
        <is>
          <t>Terminal immaginario Mosaico</t>
        </is>
      </c>
      <c r="I10" s="19" t="inlineStr">
        <is>
          <t>BUS-FITT-606</t>
        </is>
      </c>
      <c r="J10" s="19" t="inlineStr">
        <is>
          <t>Accoglienza al punto di arrivo</t>
        </is>
      </c>
      <c r="K10" s="19" t="inlineStr">
        <is>
          <t>Accoglienza Fiaba S.n.c. (fittizia)</t>
        </is>
      </c>
      <c r="L10" s="19" t="inlineStr">
        <is>
          <t>Referente fittizio C</t>
        </is>
      </c>
      <c r="M10" s="20" t="inlineStr">
        <is>
          <t>Pianificato</t>
        </is>
      </c>
      <c r="N10" s="24" t="n">
        <v>500</v>
      </c>
      <c r="O10" s="41">
        <f>IF(OR(A10="",E10=""),"",IFERROR(Parametri!$B$3-E10,""))</f>
        <v/>
      </c>
      <c r="P10" s="28">
        <f>IFERROR(IF(A10="","",IF(C10="Non partecipa","Nessuna accoglienza",IF(C10="In attesa","Conferma da verificare",IF(OR(E10="",F10=""),"Completare data/ora",IF(M10="Annullato","Annullato",IF(J10="Nessun servizio","Nessun servizio richiesto",IF(OR(K10="",L10=""),"Assegnare accoglienza",IF(M10="Completato","Completato",IF(E10+F10&lt;NOW(),"Orario trascorso da verificare",IF((E10+F10-NOW())*24&lt;Parametri!$B$10,"Arrivo imminente","Pianificato")))))))))),"Verificare dati")</f>
        <v/>
      </c>
    </row>
    <row r="11" ht="31" customHeight="1">
      <c r="A11" s="19" t="inlineStr">
        <is>
          <t>ARR-FITT-007</t>
        </is>
      </c>
      <c r="B11" s="19" t="inlineStr">
        <is>
          <t>Gruppo fittizio Nuvola</t>
        </is>
      </c>
      <c r="C11" s="20" t="inlineStr">
        <is>
          <t>Confermato</t>
        </is>
      </c>
      <c r="D11" s="37" t="n">
        <v>1</v>
      </c>
      <c r="E11" s="38" t="n">
        <v>46556</v>
      </c>
      <c r="F11" s="39" t="n">
        <v>0.6909722222222222</v>
      </c>
      <c r="G11" s="19" t="inlineStr">
        <is>
          <t>Altro</t>
        </is>
      </c>
      <c r="H11" s="19" t="inlineStr">
        <is>
          <t>Approdo immaginario Nuvola</t>
        </is>
      </c>
      <c r="I11" s="19" t="inlineStr">
        <is>
          <t>MEZZO-FITT-707</t>
        </is>
      </c>
      <c r="J11" s="19" t="inlineStr">
        <is>
          <t>Transfer condiviso</t>
        </is>
      </c>
      <c r="K11" s="19" t="inlineStr">
        <is>
          <t>Navetta Fantasia S.r.l. (fittizia)</t>
        </is>
      </c>
      <c r="L11" s="19" t="inlineStr">
        <is>
          <t>Referente fittizio A</t>
        </is>
      </c>
      <c r="M11" s="20" t="inlineStr">
        <is>
          <t>Pianificato</t>
        </is>
      </c>
      <c r="N11" s="24" t="n">
        <v>42.25</v>
      </c>
      <c r="O11" s="40">
        <f>IF(OR(A11="",E11=""),"",IFERROR(Parametri!$B$3-E11,""))</f>
        <v/>
      </c>
      <c r="P11" s="26">
        <f>IFERROR(IF(A11="","",IF(C11="Non partecipa","Nessuna accoglienza",IF(C11="In attesa","Conferma da verificare",IF(OR(E11="",F11=""),"Completare data/ora",IF(M11="Annullato","Annullato",IF(J11="Nessun servizio","Nessun servizio richiesto",IF(OR(K11="",L11=""),"Assegnare accoglienza",IF(M11="Completato","Completato",IF(E11+F11&lt;NOW(),"Orario trascorso da verificare",IF((E11+F11-NOW())*24&lt;Parametri!$B$10,"Arrivo imminente","Pianificato")))))))))),"Verificare dati")</f>
        <v/>
      </c>
    </row>
    <row r="12" ht="31" customHeight="1">
      <c r="A12" s="19" t="inlineStr">
        <is>
          <t>ARR-FITT-008</t>
        </is>
      </c>
      <c r="B12" s="19" t="inlineStr">
        <is>
          <t>Famiglia inventata Quarzo</t>
        </is>
      </c>
      <c r="C12" s="20" t="inlineStr">
        <is>
          <t>In attesa</t>
        </is>
      </c>
      <c r="D12" s="37" t="n">
        <v>2</v>
      </c>
      <c r="E12" s="38" t="n">
        <v>46558</v>
      </c>
      <c r="F12" s="39" t="n">
        <v>0.3333333333333333</v>
      </c>
      <c r="G12" s="19" t="inlineStr">
        <is>
          <t>Auto propria</t>
        </is>
      </c>
      <c r="H12" s="19" t="inlineStr">
        <is>
          <t>Ingresso immaginario Quarzo</t>
        </is>
      </c>
      <c r="I12" s="19" t="inlineStr">
        <is>
          <t>AUTO-FITT-808</t>
        </is>
      </c>
      <c r="J12" s="19" t="inlineStr">
        <is>
          <t>Da definire</t>
        </is>
      </c>
      <c r="K12" s="19" t="n"/>
      <c r="L12" s="19" t="n"/>
      <c r="M12" s="20" t="inlineStr">
        <is>
          <t>Da pianificare</t>
        </is>
      </c>
      <c r="N12" s="24" t="n"/>
      <c r="O12" s="41">
        <f>IF(OR(A12="",E12=""),"",IFERROR(Parametri!$B$3-E12,""))</f>
        <v/>
      </c>
      <c r="P12" s="28">
        <f>IFERROR(IF(A12="","",IF(C12="Non partecipa","Nessuna accoglienza",IF(C12="In attesa","Conferma da verificare",IF(OR(E12="",F12=""),"Completare data/ora",IF(M12="Annullato","Annullato",IF(J12="Nessun servizio","Nessun servizio richiesto",IF(OR(K12="",L12=""),"Assegnare accoglienza",IF(M12="Completato","Completato",IF(E12+F12&lt;NOW(),"Orario trascorso da verificare",IF((E12+F12-NOW())*24&lt;Parametri!$B$10,"Arrivo imminente","Pianificato")))))))))),"Verificare dati")</f>
        <v/>
      </c>
    </row>
    <row r="13" ht="31" customHeight="1">
      <c r="A13" s="19" t="inlineStr">
        <is>
          <t>ARR-FITT-009</t>
        </is>
      </c>
      <c r="B13" s="19" t="inlineStr">
        <is>
          <t>Gruppo immaginario Rugiada</t>
        </is>
      </c>
      <c r="C13" s="20" t="inlineStr">
        <is>
          <t>Confermato</t>
        </is>
      </c>
      <c r="D13" s="37" t="n">
        <v>2</v>
      </c>
      <c r="E13" s="38" t="n">
        <v>46557</v>
      </c>
      <c r="F13" s="39" t="n">
        <v>0.5520833333333334</v>
      </c>
      <c r="G13" s="19" t="inlineStr">
        <is>
          <t>Autobus</t>
        </is>
      </c>
      <c r="H13" s="19" t="inlineStr">
        <is>
          <t>Terminal immaginario Rugiada</t>
        </is>
      </c>
      <c r="I13" s="19" t="inlineStr">
        <is>
          <t>BUS-FITT-909</t>
        </is>
      </c>
      <c r="J13" s="19" t="inlineStr">
        <is>
          <t>Transfer privato</t>
        </is>
      </c>
      <c r="K13" s="19" t="inlineStr">
        <is>
          <t>Mobilità Inventata S.r.l. (fittizia)</t>
        </is>
      </c>
      <c r="L13" s="19" t="inlineStr">
        <is>
          <t>Referente fittizio D</t>
        </is>
      </c>
      <c r="M13" s="20" t="inlineStr">
        <is>
          <t>Pianificato</t>
        </is>
      </c>
      <c r="N13" s="24" t="n">
        <v>175</v>
      </c>
      <c r="O13" s="40">
        <f>IF(OR(A13="",E13=""),"",IFERROR(Parametri!$B$3-E13,""))</f>
        <v/>
      </c>
      <c r="P13" s="26">
        <f>IFERROR(IF(A13="","",IF(C13="Non partecipa","Nessuna accoglienza",IF(C13="In attesa","Conferma da verificare",IF(OR(E13="",F13=""),"Completare data/ora",IF(M13="Annullato","Annullato",IF(J13="Nessun servizio","Nessun servizio richiesto",IF(OR(K13="",L13=""),"Assegnare accoglienza",IF(M13="Completato","Completato",IF(E13+F13&lt;NOW(),"Orario trascorso da verificare",IF((E13+F13-NOW())*24&lt;Parametri!$B$10,"Arrivo imminente","Pianificato")))))))))),"Verificare dati")</f>
        <v/>
      </c>
    </row>
    <row r="14" ht="31" customHeight="1">
      <c r="A14" s="19" t="inlineStr">
        <is>
          <t>ARR-FITT-010</t>
        </is>
      </c>
      <c r="B14" s="19" t="inlineStr">
        <is>
          <t>Famiglia fittizia Zaffiro</t>
        </is>
      </c>
      <c r="C14" s="20" t="inlineStr">
        <is>
          <t>Confermato</t>
        </is>
      </c>
      <c r="D14" s="37" t="n">
        <v>5</v>
      </c>
      <c r="E14" s="38" t="n">
        <v>46557</v>
      </c>
      <c r="F14" s="39" t="n">
        <v>0.8368055555555556</v>
      </c>
      <c r="G14" s="19" t="inlineStr">
        <is>
          <t>Treno</t>
        </is>
      </c>
      <c r="H14" s="19" t="inlineStr">
        <is>
          <t>Stazione immaginaria Zaffiro</t>
        </is>
      </c>
      <c r="I14" s="19" t="inlineStr">
        <is>
          <t>TRENO-FITT-010</t>
        </is>
      </c>
      <c r="J14" s="19" t="inlineStr">
        <is>
          <t>Transfer condiviso</t>
        </is>
      </c>
      <c r="K14" s="19" t="n"/>
      <c r="L14" s="19" t="n"/>
      <c r="M14" s="20" t="inlineStr">
        <is>
          <t>Da pianificare</t>
        </is>
      </c>
      <c r="N14" s="24" t="n">
        <v>68</v>
      </c>
      <c r="O14" s="41">
        <f>IF(OR(A14="",E14=""),"",IFERROR(Parametri!$B$3-E14,""))</f>
        <v/>
      </c>
      <c r="P14" s="28">
        <f>IFERROR(IF(A14="","",IF(C14="Non partecipa","Nessuna accoglienza",IF(C14="In attesa","Conferma da verificare",IF(OR(E14="",F14=""),"Completare data/ora",IF(M14="Annullato","Annullato",IF(J14="Nessun servizio","Nessun servizio richiesto",IF(OR(K14="",L14=""),"Assegnare accoglienza",IF(M14="Completato","Completato",IF(E14+F14&lt;NOW(),"Orario trascorso da verificare",IF((E14+F14-NOW())*24&lt;Parametri!$B$10,"Arrivo imminente","Pianificato")))))))))),"Verificare dati")</f>
        <v/>
      </c>
    </row>
    <row r="15" ht="31" customHeight="1">
      <c r="A15" s="19" t="n"/>
      <c r="B15" s="19" t="n"/>
      <c r="C15" s="20" t="n"/>
      <c r="D15" s="37" t="n"/>
      <c r="E15" s="38" t="n"/>
      <c r="F15" s="39" t="n"/>
      <c r="G15" s="19" t="n"/>
      <c r="H15" s="19" t="n"/>
      <c r="I15" s="19" t="n"/>
      <c r="J15" s="19" t="n"/>
      <c r="K15" s="19" t="n"/>
      <c r="L15" s="19" t="n"/>
      <c r="M15" s="20" t="n"/>
      <c r="N15" s="24" t="n"/>
      <c r="O15" s="40">
        <f>IF(OR(A15="",E15=""),"",IFERROR(Parametri!$B$3-E15,""))</f>
        <v/>
      </c>
      <c r="P15" s="26">
        <f>IFERROR(IF(A15="","",IF(C15="Non partecipa","Nessuna accoglienza",IF(C15="In attesa","Conferma da verificare",IF(OR(E15="",F15=""),"Completare data/ora",IF(M15="Annullato","Annullato",IF(J15="Nessun servizio","Nessun servizio richiesto",IF(OR(K15="",L15=""),"Assegnare accoglienza",IF(M15="Completato","Completato",IF(E15+F15&lt;NOW(),"Orario trascorso da verificare",IF((E15+F15-NOW())*24&lt;Parametri!$B$10,"Arrivo imminente","Pianificato")))))))))),"Verificare dati")</f>
        <v/>
      </c>
    </row>
    <row r="16" ht="31" customHeight="1">
      <c r="A16" s="19" t="n"/>
      <c r="B16" s="19" t="n"/>
      <c r="C16" s="20" t="n"/>
      <c r="D16" s="37" t="n"/>
      <c r="E16" s="38" t="n"/>
      <c r="F16" s="39" t="n"/>
      <c r="G16" s="19" t="n"/>
      <c r="H16" s="19" t="n"/>
      <c r="I16" s="19" t="n"/>
      <c r="J16" s="19" t="n"/>
      <c r="K16" s="19" t="n"/>
      <c r="L16" s="19" t="n"/>
      <c r="M16" s="20" t="n"/>
      <c r="N16" s="24" t="n"/>
      <c r="O16" s="41">
        <f>IF(OR(A16="",E16=""),"",IFERROR(Parametri!$B$3-E16,""))</f>
        <v/>
      </c>
      <c r="P16" s="28">
        <f>IFERROR(IF(A16="","",IF(C16="Non partecipa","Nessuna accoglienza",IF(C16="In attesa","Conferma da verificare",IF(OR(E16="",F16=""),"Completare data/ora",IF(M16="Annullato","Annullato",IF(J16="Nessun servizio","Nessun servizio richiesto",IF(OR(K16="",L16=""),"Assegnare accoglienza",IF(M16="Completato","Completato",IF(E16+F16&lt;NOW(),"Orario trascorso da verificare",IF((E16+F16-NOW())*24&lt;Parametri!$B$10,"Arrivo imminente","Pianificato")))))))))),"Verificare dati")</f>
        <v/>
      </c>
    </row>
    <row r="17" ht="31" customHeight="1">
      <c r="A17" s="19" t="n"/>
      <c r="B17" s="19" t="n"/>
      <c r="C17" s="20" t="n"/>
      <c r="D17" s="37" t="n"/>
      <c r="E17" s="38" t="n"/>
      <c r="F17" s="39" t="n"/>
      <c r="G17" s="19" t="n"/>
      <c r="H17" s="19" t="n"/>
      <c r="I17" s="19" t="n"/>
      <c r="J17" s="19" t="n"/>
      <c r="K17" s="19" t="n"/>
      <c r="L17" s="19" t="n"/>
      <c r="M17" s="20" t="n"/>
      <c r="N17" s="24" t="n"/>
      <c r="O17" s="40">
        <f>IF(OR(A17="",E17=""),"",IFERROR(Parametri!$B$3-E17,""))</f>
        <v/>
      </c>
      <c r="P17" s="26">
        <f>IFERROR(IF(A17="","",IF(C17="Non partecipa","Nessuna accoglienza",IF(C17="In attesa","Conferma da verificare",IF(OR(E17="",F17=""),"Completare data/ora",IF(M17="Annullato","Annullato",IF(J17="Nessun servizio","Nessun servizio richiesto",IF(OR(K17="",L17=""),"Assegnare accoglienza",IF(M17="Completato","Completato",IF(E17+F17&lt;NOW(),"Orario trascorso da verificare",IF((E17+F17-NOW())*24&lt;Parametri!$B$10,"Arrivo imminente","Pianificato")))))))))),"Verificare dati")</f>
        <v/>
      </c>
    </row>
    <row r="18" ht="31" customHeight="1">
      <c r="A18" s="19" t="n"/>
      <c r="B18" s="19" t="n"/>
      <c r="C18" s="20" t="n"/>
      <c r="D18" s="37" t="n"/>
      <c r="E18" s="38" t="n"/>
      <c r="F18" s="39" t="n"/>
      <c r="G18" s="19" t="n"/>
      <c r="H18" s="19" t="n"/>
      <c r="I18" s="19" t="n"/>
      <c r="J18" s="19" t="n"/>
      <c r="K18" s="19" t="n"/>
      <c r="L18" s="19" t="n"/>
      <c r="M18" s="20" t="n"/>
      <c r="N18" s="24" t="n"/>
      <c r="O18" s="41">
        <f>IF(OR(A18="",E18=""),"",IFERROR(Parametri!$B$3-E18,""))</f>
        <v/>
      </c>
      <c r="P18" s="28">
        <f>IFERROR(IF(A18="","",IF(C18="Non partecipa","Nessuna accoglienza",IF(C18="In attesa","Conferma da verificare",IF(OR(E18="",F18=""),"Completare data/ora",IF(M18="Annullato","Annullato",IF(J18="Nessun servizio","Nessun servizio richiesto",IF(OR(K18="",L18=""),"Assegnare accoglienza",IF(M18="Completato","Completato",IF(E18+F18&lt;NOW(),"Orario trascorso da verificare",IF((E18+F18-NOW())*24&lt;Parametri!$B$10,"Arrivo imminente","Pianificato")))))))))),"Verificare dati")</f>
        <v/>
      </c>
    </row>
    <row r="19" ht="31" customHeight="1">
      <c r="A19" s="19" t="n"/>
      <c r="B19" s="19" t="n"/>
      <c r="C19" s="20" t="n"/>
      <c r="D19" s="37" t="n"/>
      <c r="E19" s="38" t="n"/>
      <c r="F19" s="39" t="n"/>
      <c r="G19" s="19" t="n"/>
      <c r="H19" s="19" t="n"/>
      <c r="I19" s="19" t="n"/>
      <c r="J19" s="19" t="n"/>
      <c r="K19" s="19" t="n"/>
      <c r="L19" s="19" t="n"/>
      <c r="M19" s="20" t="n"/>
      <c r="N19" s="24" t="n"/>
      <c r="O19" s="40">
        <f>IF(OR(A19="",E19=""),"",IFERROR(Parametri!$B$3-E19,""))</f>
        <v/>
      </c>
      <c r="P19" s="26">
        <f>IFERROR(IF(A19="","",IF(C19="Non partecipa","Nessuna accoglienza",IF(C19="In attesa","Conferma da verificare",IF(OR(E19="",F19=""),"Completare data/ora",IF(M19="Annullato","Annullato",IF(J19="Nessun servizio","Nessun servizio richiesto",IF(OR(K19="",L19=""),"Assegnare accoglienza",IF(M19="Completato","Completato",IF(E19+F19&lt;NOW(),"Orario trascorso da verificare",IF((E19+F19-NOW())*24&lt;Parametri!$B$10,"Arrivo imminente","Pianificato")))))))))),"Verificare dati")</f>
        <v/>
      </c>
    </row>
    <row r="20" ht="31" customHeight="1">
      <c r="A20" s="19" t="n"/>
      <c r="B20" s="19" t="n"/>
      <c r="C20" s="20" t="n"/>
      <c r="D20" s="37" t="n"/>
      <c r="E20" s="38" t="n"/>
      <c r="F20" s="39" t="n"/>
      <c r="G20" s="19" t="n"/>
      <c r="H20" s="19" t="n"/>
      <c r="I20" s="19" t="n"/>
      <c r="J20" s="19" t="n"/>
      <c r="K20" s="19" t="n"/>
      <c r="L20" s="19" t="n"/>
      <c r="M20" s="20" t="n"/>
      <c r="N20" s="24" t="n"/>
      <c r="O20" s="41">
        <f>IF(OR(A20="",E20=""),"",IFERROR(Parametri!$B$3-E20,""))</f>
        <v/>
      </c>
      <c r="P20" s="28">
        <f>IFERROR(IF(A20="","",IF(C20="Non partecipa","Nessuna accoglienza",IF(C20="In attesa","Conferma da verificare",IF(OR(E20="",F20=""),"Completare data/ora",IF(M20="Annullato","Annullato",IF(J20="Nessun servizio","Nessun servizio richiesto",IF(OR(K20="",L20=""),"Assegnare accoglienza",IF(M20="Completato","Completato",IF(E20+F20&lt;NOW(),"Orario trascorso da verificare",IF((E20+F20-NOW())*24&lt;Parametri!$B$10,"Arrivo imminente","Pianificato")))))))))),"Verificare dati")</f>
        <v/>
      </c>
    </row>
    <row r="21" ht="31" customHeight="1">
      <c r="A21" s="19" t="n"/>
      <c r="B21" s="19" t="n"/>
      <c r="C21" s="20" t="n"/>
      <c r="D21" s="37" t="n"/>
      <c r="E21" s="38" t="n"/>
      <c r="F21" s="39" t="n"/>
      <c r="G21" s="19" t="n"/>
      <c r="H21" s="19" t="n"/>
      <c r="I21" s="19" t="n"/>
      <c r="J21" s="19" t="n"/>
      <c r="K21" s="19" t="n"/>
      <c r="L21" s="19" t="n"/>
      <c r="M21" s="20" t="n"/>
      <c r="N21" s="24" t="n"/>
      <c r="O21" s="40">
        <f>IF(OR(A21="",E21=""),"",IFERROR(Parametri!$B$3-E21,""))</f>
        <v/>
      </c>
      <c r="P21" s="26">
        <f>IFERROR(IF(A21="","",IF(C21="Non partecipa","Nessuna accoglienza",IF(C21="In attesa","Conferma da verificare",IF(OR(E21="",F21=""),"Completare data/ora",IF(M21="Annullato","Annullato",IF(J21="Nessun servizio","Nessun servizio richiesto",IF(OR(K21="",L21=""),"Assegnare accoglienza",IF(M21="Completato","Completato",IF(E21+F21&lt;NOW(),"Orario trascorso da verificare",IF((E21+F21-NOW())*24&lt;Parametri!$B$10,"Arrivo imminente","Pianificato")))))))))),"Verificare dati")</f>
        <v/>
      </c>
    </row>
    <row r="22" ht="31" customHeight="1">
      <c r="A22" s="19" t="n"/>
      <c r="B22" s="19" t="n"/>
      <c r="C22" s="20" t="n"/>
      <c r="D22" s="37" t="n"/>
      <c r="E22" s="38" t="n"/>
      <c r="F22" s="39" t="n"/>
      <c r="G22" s="19" t="n"/>
      <c r="H22" s="19" t="n"/>
      <c r="I22" s="19" t="n"/>
      <c r="J22" s="19" t="n"/>
      <c r="K22" s="19" t="n"/>
      <c r="L22" s="19" t="n"/>
      <c r="M22" s="20" t="n"/>
      <c r="N22" s="24" t="n"/>
      <c r="O22" s="41">
        <f>IF(OR(A22="",E22=""),"",IFERROR(Parametri!$B$3-E22,""))</f>
        <v/>
      </c>
      <c r="P22" s="28">
        <f>IFERROR(IF(A22="","",IF(C22="Non partecipa","Nessuna accoglienza",IF(C22="In attesa","Conferma da verificare",IF(OR(E22="",F22=""),"Completare data/ora",IF(M22="Annullato","Annullato",IF(J22="Nessun servizio","Nessun servizio richiesto",IF(OR(K22="",L22=""),"Assegnare accoglienza",IF(M22="Completato","Completato",IF(E22+F22&lt;NOW(),"Orario trascorso da verificare",IF((E22+F22-NOW())*24&lt;Parametri!$B$10,"Arrivo imminente","Pianificato")))))))))),"Verificare dati")</f>
        <v/>
      </c>
    </row>
    <row r="23" ht="31" customHeight="1">
      <c r="A23" s="19" t="n"/>
      <c r="B23" s="19" t="n"/>
      <c r="C23" s="20" t="n"/>
      <c r="D23" s="37" t="n"/>
      <c r="E23" s="38" t="n"/>
      <c r="F23" s="39" t="n"/>
      <c r="G23" s="19" t="n"/>
      <c r="H23" s="19" t="n"/>
      <c r="I23" s="19" t="n"/>
      <c r="J23" s="19" t="n"/>
      <c r="K23" s="19" t="n"/>
      <c r="L23" s="19" t="n"/>
      <c r="M23" s="20" t="n"/>
      <c r="N23" s="24" t="n"/>
      <c r="O23" s="40">
        <f>IF(OR(A23="",E23=""),"",IFERROR(Parametri!$B$3-E23,""))</f>
        <v/>
      </c>
      <c r="P23" s="26">
        <f>IFERROR(IF(A23="","",IF(C23="Non partecipa","Nessuna accoglienza",IF(C23="In attesa","Conferma da verificare",IF(OR(E23="",F23=""),"Completare data/ora",IF(M23="Annullato","Annullato",IF(J23="Nessun servizio","Nessun servizio richiesto",IF(OR(K23="",L23=""),"Assegnare accoglienza",IF(M23="Completato","Completato",IF(E23+F23&lt;NOW(),"Orario trascorso da verificare",IF((E23+F23-NOW())*24&lt;Parametri!$B$10,"Arrivo imminente","Pianificato")))))))))),"Verificare dati")</f>
        <v/>
      </c>
    </row>
    <row r="24" ht="31" customHeight="1">
      <c r="A24" s="19" t="n"/>
      <c r="B24" s="19" t="n"/>
      <c r="C24" s="20" t="n"/>
      <c r="D24" s="37" t="n"/>
      <c r="E24" s="38" t="n"/>
      <c r="F24" s="39" t="n"/>
      <c r="G24" s="19" t="n"/>
      <c r="H24" s="19" t="n"/>
      <c r="I24" s="19" t="n"/>
      <c r="J24" s="19" t="n"/>
      <c r="K24" s="19" t="n"/>
      <c r="L24" s="19" t="n"/>
      <c r="M24" s="20" t="n"/>
      <c r="N24" s="24" t="n"/>
      <c r="O24" s="41">
        <f>IF(OR(A24="",E24=""),"",IFERROR(Parametri!$B$3-E24,""))</f>
        <v/>
      </c>
      <c r="P24" s="28">
        <f>IFERROR(IF(A24="","",IF(C24="Non partecipa","Nessuna accoglienza",IF(C24="In attesa","Conferma da verificare",IF(OR(E24="",F24=""),"Completare data/ora",IF(M24="Annullato","Annullato",IF(J24="Nessun servizio","Nessun servizio richiesto",IF(OR(K24="",L24=""),"Assegnare accoglienza",IF(M24="Completato","Completato",IF(E24+F24&lt;NOW(),"Orario trascorso da verificare",IF((E24+F24-NOW())*24&lt;Parametri!$B$10,"Arrivo imminente","Pianificato")))))))))),"Verificare dati")</f>
        <v/>
      </c>
    </row>
    <row r="25" ht="31" customHeight="1">
      <c r="A25" s="19" t="n"/>
      <c r="B25" s="19" t="n"/>
      <c r="C25" s="20" t="n"/>
      <c r="D25" s="37" t="n"/>
      <c r="E25" s="38" t="n"/>
      <c r="F25" s="39" t="n"/>
      <c r="G25" s="19" t="n"/>
      <c r="H25" s="19" t="n"/>
      <c r="I25" s="19" t="n"/>
      <c r="J25" s="19" t="n"/>
      <c r="K25" s="19" t="n"/>
      <c r="L25" s="19" t="n"/>
      <c r="M25" s="20" t="n"/>
      <c r="N25" s="24" t="n"/>
      <c r="O25" s="40">
        <f>IF(OR(A25="",E25=""),"",IFERROR(Parametri!$B$3-E25,""))</f>
        <v/>
      </c>
      <c r="P25" s="26">
        <f>IFERROR(IF(A25="","",IF(C25="Non partecipa","Nessuna accoglienza",IF(C25="In attesa","Conferma da verificare",IF(OR(E25="",F25=""),"Completare data/ora",IF(M25="Annullato","Annullato",IF(J25="Nessun servizio","Nessun servizio richiesto",IF(OR(K25="",L25=""),"Assegnare accoglienza",IF(M25="Completato","Completato",IF(E25+F25&lt;NOW(),"Orario trascorso da verificare",IF((E25+F25-NOW())*24&lt;Parametri!$B$10,"Arrivo imminente","Pianificato")))))))))),"Verificare dati")</f>
        <v/>
      </c>
    </row>
    <row r="26" ht="31" customHeight="1">
      <c r="A26" s="19" t="n"/>
      <c r="B26" s="19" t="n"/>
      <c r="C26" s="20" t="n"/>
      <c r="D26" s="37" t="n"/>
      <c r="E26" s="38" t="n"/>
      <c r="F26" s="39" t="n"/>
      <c r="G26" s="19" t="n"/>
      <c r="H26" s="19" t="n"/>
      <c r="I26" s="19" t="n"/>
      <c r="J26" s="19" t="n"/>
      <c r="K26" s="19" t="n"/>
      <c r="L26" s="19" t="n"/>
      <c r="M26" s="20" t="n"/>
      <c r="N26" s="24" t="n"/>
      <c r="O26" s="41">
        <f>IF(OR(A26="",E26=""),"",IFERROR(Parametri!$B$3-E26,""))</f>
        <v/>
      </c>
      <c r="P26" s="28">
        <f>IFERROR(IF(A26="","",IF(C26="Non partecipa","Nessuna accoglienza",IF(C26="In attesa","Conferma da verificare",IF(OR(E26="",F26=""),"Completare data/ora",IF(M26="Annullato","Annullato",IF(J26="Nessun servizio","Nessun servizio richiesto",IF(OR(K26="",L26=""),"Assegnare accoglienza",IF(M26="Completato","Completato",IF(E26+F26&lt;NOW(),"Orario trascorso da verificare",IF((E26+F26-NOW())*24&lt;Parametri!$B$10,"Arrivo imminente","Pianificato")))))))))),"Verificare dati")</f>
        <v/>
      </c>
    </row>
    <row r="27" ht="31" customHeight="1">
      <c r="A27" s="19" t="n"/>
      <c r="B27" s="19" t="n"/>
      <c r="C27" s="20" t="n"/>
      <c r="D27" s="37" t="n"/>
      <c r="E27" s="38" t="n"/>
      <c r="F27" s="39" t="n"/>
      <c r="G27" s="19" t="n"/>
      <c r="H27" s="19" t="n"/>
      <c r="I27" s="19" t="n"/>
      <c r="J27" s="19" t="n"/>
      <c r="K27" s="19" t="n"/>
      <c r="L27" s="19" t="n"/>
      <c r="M27" s="20" t="n"/>
      <c r="N27" s="24" t="n"/>
      <c r="O27" s="40">
        <f>IF(OR(A27="",E27=""),"",IFERROR(Parametri!$B$3-E27,""))</f>
        <v/>
      </c>
      <c r="P27" s="26">
        <f>IFERROR(IF(A27="","",IF(C27="Non partecipa","Nessuna accoglienza",IF(C27="In attesa","Conferma da verificare",IF(OR(E27="",F27=""),"Completare data/ora",IF(M27="Annullato","Annullato",IF(J27="Nessun servizio","Nessun servizio richiesto",IF(OR(K27="",L27=""),"Assegnare accoglienza",IF(M27="Completato","Completato",IF(E27+F27&lt;NOW(),"Orario trascorso da verificare",IF((E27+F27-NOW())*24&lt;Parametri!$B$10,"Arrivo imminente","Pianificato")))))))))),"Verificare dati")</f>
        <v/>
      </c>
    </row>
    <row r="28" ht="31" customHeight="1">
      <c r="A28" s="19" t="n"/>
      <c r="B28" s="19" t="n"/>
      <c r="C28" s="20" t="n"/>
      <c r="D28" s="37" t="n"/>
      <c r="E28" s="38" t="n"/>
      <c r="F28" s="39" t="n"/>
      <c r="G28" s="19" t="n"/>
      <c r="H28" s="19" t="n"/>
      <c r="I28" s="19" t="n"/>
      <c r="J28" s="19" t="n"/>
      <c r="K28" s="19" t="n"/>
      <c r="L28" s="19" t="n"/>
      <c r="M28" s="20" t="n"/>
      <c r="N28" s="24" t="n"/>
      <c r="O28" s="41">
        <f>IF(OR(A28="",E28=""),"",IFERROR(Parametri!$B$3-E28,""))</f>
        <v/>
      </c>
      <c r="P28" s="28">
        <f>IFERROR(IF(A28="","",IF(C28="Non partecipa","Nessuna accoglienza",IF(C28="In attesa","Conferma da verificare",IF(OR(E28="",F28=""),"Completare data/ora",IF(M28="Annullato","Annullato",IF(J28="Nessun servizio","Nessun servizio richiesto",IF(OR(K28="",L28=""),"Assegnare accoglienza",IF(M28="Completato","Completato",IF(E28+F28&lt;NOW(),"Orario trascorso da verificare",IF((E28+F28-NOW())*24&lt;Parametri!$B$10,"Arrivo imminente","Pianificato")))))))))),"Verificare dati")</f>
        <v/>
      </c>
    </row>
    <row r="29" ht="31" customHeight="1">
      <c r="A29" s="19" t="n"/>
      <c r="B29" s="19" t="n"/>
      <c r="C29" s="20" t="n"/>
      <c r="D29" s="37" t="n"/>
      <c r="E29" s="38" t="n"/>
      <c r="F29" s="39" t="n"/>
      <c r="G29" s="19" t="n"/>
      <c r="H29" s="19" t="n"/>
      <c r="I29" s="19" t="n"/>
      <c r="J29" s="19" t="n"/>
      <c r="K29" s="19" t="n"/>
      <c r="L29" s="19" t="n"/>
      <c r="M29" s="20" t="n"/>
      <c r="N29" s="24" t="n"/>
      <c r="O29" s="40">
        <f>IF(OR(A29="",E29=""),"",IFERROR(Parametri!$B$3-E29,""))</f>
        <v/>
      </c>
      <c r="P29" s="26">
        <f>IFERROR(IF(A29="","",IF(C29="Non partecipa","Nessuna accoglienza",IF(C29="In attesa","Conferma da verificare",IF(OR(E29="",F29=""),"Completare data/ora",IF(M29="Annullato","Annullato",IF(J29="Nessun servizio","Nessun servizio richiesto",IF(OR(K29="",L29=""),"Assegnare accoglienza",IF(M29="Completato","Completato",IF(E29+F29&lt;NOW(),"Orario trascorso da verificare",IF((E29+F29-NOW())*24&lt;Parametri!$B$10,"Arrivo imminente","Pianificato")))))))))),"Verificare dati")</f>
        <v/>
      </c>
    </row>
    <row r="30" ht="31" customHeight="1">
      <c r="A30" s="19" t="n"/>
      <c r="B30" s="19" t="n"/>
      <c r="C30" s="20" t="n"/>
      <c r="D30" s="37" t="n"/>
      <c r="E30" s="38" t="n"/>
      <c r="F30" s="39" t="n"/>
      <c r="G30" s="19" t="n"/>
      <c r="H30" s="19" t="n"/>
      <c r="I30" s="19" t="n"/>
      <c r="J30" s="19" t="n"/>
      <c r="K30" s="19" t="n"/>
      <c r="L30" s="19" t="n"/>
      <c r="M30" s="20" t="n"/>
      <c r="N30" s="24" t="n"/>
      <c r="O30" s="41">
        <f>IF(OR(A30="",E30=""),"",IFERROR(Parametri!$B$3-E30,""))</f>
        <v/>
      </c>
      <c r="P30" s="28">
        <f>IFERROR(IF(A30="","",IF(C30="Non partecipa","Nessuna accoglienza",IF(C30="In attesa","Conferma da verificare",IF(OR(E30="",F30=""),"Completare data/ora",IF(M30="Annullato","Annullato",IF(J30="Nessun servizio","Nessun servizio richiesto",IF(OR(K30="",L30=""),"Assegnare accoglienza",IF(M30="Completato","Completato",IF(E30+F30&lt;NOW(),"Orario trascorso da verificare",IF((E30+F30-NOW())*24&lt;Parametri!$B$10,"Arrivo imminente","Pianificato")))))))))),"Verificare dati")</f>
        <v/>
      </c>
    </row>
    <row r="31" ht="31" customHeight="1">
      <c r="A31" s="19" t="n"/>
      <c r="B31" s="19" t="n"/>
      <c r="C31" s="20" t="n"/>
      <c r="D31" s="37" t="n"/>
      <c r="E31" s="38" t="n"/>
      <c r="F31" s="39" t="n"/>
      <c r="G31" s="19" t="n"/>
      <c r="H31" s="19" t="n"/>
      <c r="I31" s="19" t="n"/>
      <c r="J31" s="19" t="n"/>
      <c r="K31" s="19" t="n"/>
      <c r="L31" s="19" t="n"/>
      <c r="M31" s="20" t="n"/>
      <c r="N31" s="24" t="n"/>
      <c r="O31" s="40">
        <f>IF(OR(A31="",E31=""),"",IFERROR(Parametri!$B$3-E31,""))</f>
        <v/>
      </c>
      <c r="P31" s="26">
        <f>IFERROR(IF(A31="","",IF(C31="Non partecipa","Nessuna accoglienza",IF(C31="In attesa","Conferma da verificare",IF(OR(E31="",F31=""),"Completare data/ora",IF(M31="Annullato","Annullato",IF(J31="Nessun servizio","Nessun servizio richiesto",IF(OR(K31="",L31=""),"Assegnare accoglienza",IF(M31="Completato","Completato",IF(E31+F31&lt;NOW(),"Orario trascorso da verificare",IF((E31+F31-NOW())*24&lt;Parametri!$B$10,"Arrivo imminente","Pianificato")))))))))),"Verificare dati")</f>
        <v/>
      </c>
    </row>
    <row r="32" ht="31" customHeight="1">
      <c r="A32" s="19" t="n"/>
      <c r="B32" s="19" t="n"/>
      <c r="C32" s="20" t="n"/>
      <c r="D32" s="37" t="n"/>
      <c r="E32" s="38" t="n"/>
      <c r="F32" s="39" t="n"/>
      <c r="G32" s="19" t="n"/>
      <c r="H32" s="19" t="n"/>
      <c r="I32" s="19" t="n"/>
      <c r="J32" s="19" t="n"/>
      <c r="K32" s="19" t="n"/>
      <c r="L32" s="19" t="n"/>
      <c r="M32" s="20" t="n"/>
      <c r="N32" s="24" t="n"/>
      <c r="O32" s="41">
        <f>IF(OR(A32="",E32=""),"",IFERROR(Parametri!$B$3-E32,""))</f>
        <v/>
      </c>
      <c r="P32" s="28">
        <f>IFERROR(IF(A32="","",IF(C32="Non partecipa","Nessuna accoglienza",IF(C32="In attesa","Conferma da verificare",IF(OR(E32="",F32=""),"Completare data/ora",IF(M32="Annullato","Annullato",IF(J32="Nessun servizio","Nessun servizio richiesto",IF(OR(K32="",L32=""),"Assegnare accoglienza",IF(M32="Completato","Completato",IF(E32+F32&lt;NOW(),"Orario trascorso da verificare",IF((E32+F32-NOW())*24&lt;Parametri!$B$10,"Arrivo imminente","Pianificato")))))))))),"Verificare dati")</f>
        <v/>
      </c>
    </row>
    <row r="33" ht="31" customHeight="1">
      <c r="A33" s="19" t="n"/>
      <c r="B33" s="19" t="n"/>
      <c r="C33" s="20" t="n"/>
      <c r="D33" s="37" t="n"/>
      <c r="E33" s="38" t="n"/>
      <c r="F33" s="39" t="n"/>
      <c r="G33" s="19" t="n"/>
      <c r="H33" s="19" t="n"/>
      <c r="I33" s="19" t="n"/>
      <c r="J33" s="19" t="n"/>
      <c r="K33" s="19" t="n"/>
      <c r="L33" s="19" t="n"/>
      <c r="M33" s="20" t="n"/>
      <c r="N33" s="24" t="n"/>
      <c r="O33" s="40">
        <f>IF(OR(A33="",E33=""),"",IFERROR(Parametri!$B$3-E33,""))</f>
        <v/>
      </c>
      <c r="P33" s="26">
        <f>IFERROR(IF(A33="","",IF(C33="Non partecipa","Nessuna accoglienza",IF(C33="In attesa","Conferma da verificare",IF(OR(E33="",F33=""),"Completare data/ora",IF(M33="Annullato","Annullato",IF(J33="Nessun servizio","Nessun servizio richiesto",IF(OR(K33="",L33=""),"Assegnare accoglienza",IF(M33="Completato","Completato",IF(E33+F33&lt;NOW(),"Orario trascorso da verificare",IF((E33+F33-NOW())*24&lt;Parametri!$B$10,"Arrivo imminente","Pianificato")))))))))),"Verificare dati")</f>
        <v/>
      </c>
    </row>
    <row r="34" ht="31" customHeight="1">
      <c r="A34" s="19" t="n"/>
      <c r="B34" s="19" t="n"/>
      <c r="C34" s="20" t="n"/>
      <c r="D34" s="37" t="n"/>
      <c r="E34" s="38" t="n"/>
      <c r="F34" s="39" t="n"/>
      <c r="G34" s="19" t="n"/>
      <c r="H34" s="19" t="n"/>
      <c r="I34" s="19" t="n"/>
      <c r="J34" s="19" t="n"/>
      <c r="K34" s="19" t="n"/>
      <c r="L34" s="19" t="n"/>
      <c r="M34" s="20" t="n"/>
      <c r="N34" s="24" t="n"/>
      <c r="O34" s="41">
        <f>IF(OR(A34="",E34=""),"",IFERROR(Parametri!$B$3-E34,""))</f>
        <v/>
      </c>
      <c r="P34" s="28">
        <f>IFERROR(IF(A34="","",IF(C34="Non partecipa","Nessuna accoglienza",IF(C34="In attesa","Conferma da verificare",IF(OR(E34="",F34=""),"Completare data/ora",IF(M34="Annullato","Annullato",IF(J34="Nessun servizio","Nessun servizio richiesto",IF(OR(K34="",L34=""),"Assegnare accoglienza",IF(M34="Completato","Completato",IF(E34+F34&lt;NOW(),"Orario trascorso da verificare",IF((E34+F34-NOW())*24&lt;Parametri!$B$10,"Arrivo imminente","Pianificato")))))))))),"Verificare dati")</f>
        <v/>
      </c>
    </row>
    <row r="35" ht="31" customHeight="1">
      <c r="A35" s="19" t="n"/>
      <c r="B35" s="19" t="n"/>
      <c r="C35" s="20" t="n"/>
      <c r="D35" s="37" t="n"/>
      <c r="E35" s="38" t="n"/>
      <c r="F35" s="39" t="n"/>
      <c r="G35" s="19" t="n"/>
      <c r="H35" s="19" t="n"/>
      <c r="I35" s="19" t="n"/>
      <c r="J35" s="19" t="n"/>
      <c r="K35" s="19" t="n"/>
      <c r="L35" s="19" t="n"/>
      <c r="M35" s="20" t="n"/>
      <c r="N35" s="24" t="n"/>
      <c r="O35" s="40">
        <f>IF(OR(A35="",E35=""),"",IFERROR(Parametri!$B$3-E35,""))</f>
        <v/>
      </c>
      <c r="P35" s="26">
        <f>IFERROR(IF(A35="","",IF(C35="Non partecipa","Nessuna accoglienza",IF(C35="In attesa","Conferma da verificare",IF(OR(E35="",F35=""),"Completare data/ora",IF(M35="Annullato","Annullato",IF(J35="Nessun servizio","Nessun servizio richiesto",IF(OR(K35="",L35=""),"Assegnare accoglienza",IF(M35="Completato","Completato",IF(E35+F35&lt;NOW(),"Orario trascorso da verificare",IF((E35+F35-NOW())*24&lt;Parametri!$B$10,"Arrivo imminente","Pianificato")))))))))),"Verificare dati")</f>
        <v/>
      </c>
    </row>
    <row r="36" ht="31" customHeight="1">
      <c r="A36" s="19" t="n"/>
      <c r="B36" s="19" t="n"/>
      <c r="C36" s="20" t="n"/>
      <c r="D36" s="37" t="n"/>
      <c r="E36" s="38" t="n"/>
      <c r="F36" s="39" t="n"/>
      <c r="G36" s="19" t="n"/>
      <c r="H36" s="19" t="n"/>
      <c r="I36" s="19" t="n"/>
      <c r="J36" s="19" t="n"/>
      <c r="K36" s="19" t="n"/>
      <c r="L36" s="19" t="n"/>
      <c r="M36" s="20" t="n"/>
      <c r="N36" s="24" t="n"/>
      <c r="O36" s="41">
        <f>IF(OR(A36="",E36=""),"",IFERROR(Parametri!$B$3-E36,""))</f>
        <v/>
      </c>
      <c r="P36" s="28">
        <f>IFERROR(IF(A36="","",IF(C36="Non partecipa","Nessuna accoglienza",IF(C36="In attesa","Conferma da verificare",IF(OR(E36="",F36=""),"Completare data/ora",IF(M36="Annullato","Annullato",IF(J36="Nessun servizio","Nessun servizio richiesto",IF(OR(K36="",L36=""),"Assegnare accoglienza",IF(M36="Completato","Completato",IF(E36+F36&lt;NOW(),"Orario trascorso da verificare",IF((E36+F36-NOW())*24&lt;Parametri!$B$10,"Arrivo imminente","Pianificato")))))))))),"Verificare dati")</f>
        <v/>
      </c>
    </row>
    <row r="37" ht="31" customHeight="1">
      <c r="A37" s="19" t="n"/>
      <c r="B37" s="19" t="n"/>
      <c r="C37" s="20" t="n"/>
      <c r="D37" s="37" t="n"/>
      <c r="E37" s="38" t="n"/>
      <c r="F37" s="39" t="n"/>
      <c r="G37" s="19" t="n"/>
      <c r="H37" s="19" t="n"/>
      <c r="I37" s="19" t="n"/>
      <c r="J37" s="19" t="n"/>
      <c r="K37" s="19" t="n"/>
      <c r="L37" s="19" t="n"/>
      <c r="M37" s="20" t="n"/>
      <c r="N37" s="24" t="n"/>
      <c r="O37" s="40">
        <f>IF(OR(A37="",E37=""),"",IFERROR(Parametri!$B$3-E37,""))</f>
        <v/>
      </c>
      <c r="P37" s="26">
        <f>IFERROR(IF(A37="","",IF(C37="Non partecipa","Nessuna accoglienza",IF(C37="In attesa","Conferma da verificare",IF(OR(E37="",F37=""),"Completare data/ora",IF(M37="Annullato","Annullato",IF(J37="Nessun servizio","Nessun servizio richiesto",IF(OR(K37="",L37=""),"Assegnare accoglienza",IF(M37="Completato","Completato",IF(E37+F37&lt;NOW(),"Orario trascorso da verificare",IF((E37+F37-NOW())*24&lt;Parametri!$B$10,"Arrivo imminente","Pianificato")))))))))),"Verificare dati")</f>
        <v/>
      </c>
    </row>
    <row r="38" ht="31" customHeight="1">
      <c r="A38" s="19" t="n"/>
      <c r="B38" s="19" t="n"/>
      <c r="C38" s="20" t="n"/>
      <c r="D38" s="37" t="n"/>
      <c r="E38" s="38" t="n"/>
      <c r="F38" s="39" t="n"/>
      <c r="G38" s="19" t="n"/>
      <c r="H38" s="19" t="n"/>
      <c r="I38" s="19" t="n"/>
      <c r="J38" s="19" t="n"/>
      <c r="K38" s="19" t="n"/>
      <c r="L38" s="19" t="n"/>
      <c r="M38" s="20" t="n"/>
      <c r="N38" s="24" t="n"/>
      <c r="O38" s="41">
        <f>IF(OR(A38="",E38=""),"",IFERROR(Parametri!$B$3-E38,""))</f>
        <v/>
      </c>
      <c r="P38" s="28">
        <f>IFERROR(IF(A38="","",IF(C38="Non partecipa","Nessuna accoglienza",IF(C38="In attesa","Conferma da verificare",IF(OR(E38="",F38=""),"Completare data/ora",IF(M38="Annullato","Annullato",IF(J38="Nessun servizio","Nessun servizio richiesto",IF(OR(K38="",L38=""),"Assegnare accoglienza",IF(M38="Completato","Completato",IF(E38+F38&lt;NOW(),"Orario trascorso da verificare",IF((E38+F38-NOW())*24&lt;Parametri!$B$10,"Arrivo imminente","Pianificato")))))))))),"Verificare dati")</f>
        <v/>
      </c>
    </row>
    <row r="39" ht="31" customHeight="1">
      <c r="A39" s="19" t="n"/>
      <c r="B39" s="19" t="n"/>
      <c r="C39" s="20" t="n"/>
      <c r="D39" s="37" t="n"/>
      <c r="E39" s="38" t="n"/>
      <c r="F39" s="39" t="n"/>
      <c r="G39" s="19" t="n"/>
      <c r="H39" s="19" t="n"/>
      <c r="I39" s="19" t="n"/>
      <c r="J39" s="19" t="n"/>
      <c r="K39" s="19" t="n"/>
      <c r="L39" s="19" t="n"/>
      <c r="M39" s="20" t="n"/>
      <c r="N39" s="24" t="n"/>
      <c r="O39" s="40">
        <f>IF(OR(A39="",E39=""),"",IFERROR(Parametri!$B$3-E39,""))</f>
        <v/>
      </c>
      <c r="P39" s="26">
        <f>IFERROR(IF(A39="","",IF(C39="Non partecipa","Nessuna accoglienza",IF(C39="In attesa","Conferma da verificare",IF(OR(E39="",F39=""),"Completare data/ora",IF(M39="Annullato","Annullato",IF(J39="Nessun servizio","Nessun servizio richiesto",IF(OR(K39="",L39=""),"Assegnare accoglienza",IF(M39="Completato","Completato",IF(E39+F39&lt;NOW(),"Orario trascorso da verificare",IF((E39+F39-NOW())*24&lt;Parametri!$B$10,"Arrivo imminente","Pianificato")))))))))),"Verificare dati")</f>
        <v/>
      </c>
    </row>
    <row r="40" ht="31" customHeight="1">
      <c r="A40" s="19" t="n"/>
      <c r="B40" s="19" t="n"/>
      <c r="C40" s="20" t="n"/>
      <c r="D40" s="37" t="n"/>
      <c r="E40" s="38" t="n"/>
      <c r="F40" s="39" t="n"/>
      <c r="G40" s="19" t="n"/>
      <c r="H40" s="19" t="n"/>
      <c r="I40" s="19" t="n"/>
      <c r="J40" s="19" t="n"/>
      <c r="K40" s="19" t="n"/>
      <c r="L40" s="19" t="n"/>
      <c r="M40" s="20" t="n"/>
      <c r="N40" s="24" t="n"/>
      <c r="O40" s="41">
        <f>IF(OR(A40="",E40=""),"",IFERROR(Parametri!$B$3-E40,""))</f>
        <v/>
      </c>
      <c r="P40" s="28">
        <f>IFERROR(IF(A40="","",IF(C40="Non partecipa","Nessuna accoglienza",IF(C40="In attesa","Conferma da verificare",IF(OR(E40="",F40=""),"Completare data/ora",IF(M40="Annullato","Annullato",IF(J40="Nessun servizio","Nessun servizio richiesto",IF(OR(K40="",L40=""),"Assegnare accoglienza",IF(M40="Completato","Completato",IF(E40+F40&lt;NOW(),"Orario trascorso da verificare",IF((E40+F40-NOW())*24&lt;Parametri!$B$10,"Arrivo imminente","Pianificato")))))))))),"Verificare dati")</f>
        <v/>
      </c>
    </row>
    <row r="41" ht="31" customHeight="1">
      <c r="A41" s="19" t="n"/>
      <c r="B41" s="19" t="n"/>
      <c r="C41" s="20" t="n"/>
      <c r="D41" s="37" t="n"/>
      <c r="E41" s="38" t="n"/>
      <c r="F41" s="39" t="n"/>
      <c r="G41" s="19" t="n"/>
      <c r="H41" s="19" t="n"/>
      <c r="I41" s="19" t="n"/>
      <c r="J41" s="19" t="n"/>
      <c r="K41" s="19" t="n"/>
      <c r="L41" s="19" t="n"/>
      <c r="M41" s="20" t="n"/>
      <c r="N41" s="24" t="n"/>
      <c r="O41" s="40">
        <f>IF(OR(A41="",E41=""),"",IFERROR(Parametri!$B$3-E41,""))</f>
        <v/>
      </c>
      <c r="P41" s="26">
        <f>IFERROR(IF(A41="","",IF(C41="Non partecipa","Nessuna accoglienza",IF(C41="In attesa","Conferma da verificare",IF(OR(E41="",F41=""),"Completare data/ora",IF(M41="Annullato","Annullato",IF(J41="Nessun servizio","Nessun servizio richiesto",IF(OR(K41="",L41=""),"Assegnare accoglienza",IF(M41="Completato","Completato",IF(E41+F41&lt;NOW(),"Orario trascorso da verificare",IF((E41+F41-NOW())*24&lt;Parametri!$B$10,"Arrivo imminente","Pianificato")))))))))),"Verificare dati")</f>
        <v/>
      </c>
    </row>
    <row r="42" ht="31" customHeight="1">
      <c r="A42" s="19" t="n"/>
      <c r="B42" s="19" t="n"/>
      <c r="C42" s="20" t="n"/>
      <c r="D42" s="37" t="n"/>
      <c r="E42" s="38" t="n"/>
      <c r="F42" s="39" t="n"/>
      <c r="G42" s="19" t="n"/>
      <c r="H42" s="19" t="n"/>
      <c r="I42" s="19" t="n"/>
      <c r="J42" s="19" t="n"/>
      <c r="K42" s="19" t="n"/>
      <c r="L42" s="19" t="n"/>
      <c r="M42" s="20" t="n"/>
      <c r="N42" s="24" t="n"/>
      <c r="O42" s="41">
        <f>IF(OR(A42="",E42=""),"",IFERROR(Parametri!$B$3-E42,""))</f>
        <v/>
      </c>
      <c r="P42" s="28">
        <f>IFERROR(IF(A42="","",IF(C42="Non partecipa","Nessuna accoglienza",IF(C42="In attesa","Conferma da verificare",IF(OR(E42="",F42=""),"Completare data/ora",IF(M42="Annullato","Annullato",IF(J42="Nessun servizio","Nessun servizio richiesto",IF(OR(K42="",L42=""),"Assegnare accoglienza",IF(M42="Completato","Completato",IF(E42+F42&lt;NOW(),"Orario trascorso da verificare",IF((E42+F42-NOW())*24&lt;Parametri!$B$10,"Arrivo imminente","Pianificato")))))))))),"Verificare dati")</f>
        <v/>
      </c>
    </row>
    <row r="43" ht="31" customHeight="1">
      <c r="A43" s="19" t="n"/>
      <c r="B43" s="19" t="n"/>
      <c r="C43" s="20" t="n"/>
      <c r="D43" s="37" t="n"/>
      <c r="E43" s="38" t="n"/>
      <c r="F43" s="39" t="n"/>
      <c r="G43" s="19" t="n"/>
      <c r="H43" s="19" t="n"/>
      <c r="I43" s="19" t="n"/>
      <c r="J43" s="19" t="n"/>
      <c r="K43" s="19" t="n"/>
      <c r="L43" s="19" t="n"/>
      <c r="M43" s="20" t="n"/>
      <c r="N43" s="24" t="n"/>
      <c r="O43" s="40">
        <f>IF(OR(A43="",E43=""),"",IFERROR(Parametri!$B$3-E43,""))</f>
        <v/>
      </c>
      <c r="P43" s="26">
        <f>IFERROR(IF(A43="","",IF(C43="Non partecipa","Nessuna accoglienza",IF(C43="In attesa","Conferma da verificare",IF(OR(E43="",F43=""),"Completare data/ora",IF(M43="Annullato","Annullato",IF(J43="Nessun servizio","Nessun servizio richiesto",IF(OR(K43="",L43=""),"Assegnare accoglienza",IF(M43="Completato","Completato",IF(E43+F43&lt;NOW(),"Orario trascorso da verificare",IF((E43+F43-NOW())*24&lt;Parametri!$B$10,"Arrivo imminente","Pianificato")))))))))),"Verificare dati")</f>
        <v/>
      </c>
    </row>
    <row r="44" ht="31" customHeight="1">
      <c r="A44" s="19" t="n"/>
      <c r="B44" s="19" t="n"/>
      <c r="C44" s="20" t="n"/>
      <c r="D44" s="37" t="n"/>
      <c r="E44" s="38" t="n"/>
      <c r="F44" s="39" t="n"/>
      <c r="G44" s="19" t="n"/>
      <c r="H44" s="19" t="n"/>
      <c r="I44" s="19" t="n"/>
      <c r="J44" s="19" t="n"/>
      <c r="K44" s="19" t="n"/>
      <c r="L44" s="19" t="n"/>
      <c r="M44" s="20" t="n"/>
      <c r="N44" s="24" t="n"/>
      <c r="O44" s="41">
        <f>IF(OR(A44="",E44=""),"",IFERROR(Parametri!$B$3-E44,""))</f>
        <v/>
      </c>
      <c r="P44" s="28">
        <f>IFERROR(IF(A44="","",IF(C44="Non partecipa","Nessuna accoglienza",IF(C44="In attesa","Conferma da verificare",IF(OR(E44="",F44=""),"Completare data/ora",IF(M44="Annullato","Annullato",IF(J44="Nessun servizio","Nessun servizio richiesto",IF(OR(K44="",L44=""),"Assegnare accoglienza",IF(M44="Completato","Completato",IF(E44+F44&lt;NOW(),"Orario trascorso da verificare",IF((E44+F44-NOW())*24&lt;Parametri!$B$10,"Arrivo imminente","Pianificato")))))))))),"Verificare dati")</f>
        <v/>
      </c>
    </row>
    <row r="45" ht="31" customHeight="1">
      <c r="A45" s="19" t="n"/>
      <c r="B45" s="19" t="n"/>
      <c r="C45" s="20" t="n"/>
      <c r="D45" s="37" t="n"/>
      <c r="E45" s="38" t="n"/>
      <c r="F45" s="39" t="n"/>
      <c r="G45" s="19" t="n"/>
      <c r="H45" s="19" t="n"/>
      <c r="I45" s="19" t="n"/>
      <c r="J45" s="19" t="n"/>
      <c r="K45" s="19" t="n"/>
      <c r="L45" s="19" t="n"/>
      <c r="M45" s="20" t="n"/>
      <c r="N45" s="24" t="n"/>
      <c r="O45" s="40">
        <f>IF(OR(A45="",E45=""),"",IFERROR(Parametri!$B$3-E45,""))</f>
        <v/>
      </c>
      <c r="P45" s="26">
        <f>IFERROR(IF(A45="","",IF(C45="Non partecipa","Nessuna accoglienza",IF(C45="In attesa","Conferma da verificare",IF(OR(E45="",F45=""),"Completare data/ora",IF(M45="Annullato","Annullato",IF(J45="Nessun servizio","Nessun servizio richiesto",IF(OR(K45="",L45=""),"Assegnare accoglienza",IF(M45="Completato","Completato",IF(E45+F45&lt;NOW(),"Orario trascorso da verificare",IF((E45+F45-NOW())*24&lt;Parametri!$B$10,"Arrivo imminente","Pianificato")))))))))),"Verificare dati")</f>
        <v/>
      </c>
    </row>
    <row r="46" ht="31" customHeight="1">
      <c r="A46" s="19" t="n"/>
      <c r="B46" s="19" t="n"/>
      <c r="C46" s="20" t="n"/>
      <c r="D46" s="37" t="n"/>
      <c r="E46" s="38" t="n"/>
      <c r="F46" s="39" t="n"/>
      <c r="G46" s="19" t="n"/>
      <c r="H46" s="19" t="n"/>
      <c r="I46" s="19" t="n"/>
      <c r="J46" s="19" t="n"/>
      <c r="K46" s="19" t="n"/>
      <c r="L46" s="19" t="n"/>
      <c r="M46" s="20" t="n"/>
      <c r="N46" s="24" t="n"/>
      <c r="O46" s="41">
        <f>IF(OR(A46="",E46=""),"",IFERROR(Parametri!$B$3-E46,""))</f>
        <v/>
      </c>
      <c r="P46" s="28">
        <f>IFERROR(IF(A46="","",IF(C46="Non partecipa","Nessuna accoglienza",IF(C46="In attesa","Conferma da verificare",IF(OR(E46="",F46=""),"Completare data/ora",IF(M46="Annullato","Annullato",IF(J46="Nessun servizio","Nessun servizio richiesto",IF(OR(K46="",L46=""),"Assegnare accoglienza",IF(M46="Completato","Completato",IF(E46+F46&lt;NOW(),"Orario trascorso da verificare",IF((E46+F46-NOW())*24&lt;Parametri!$B$10,"Arrivo imminente","Pianificato")))))))))),"Verificare dati")</f>
        <v/>
      </c>
    </row>
    <row r="47" ht="31" customHeight="1">
      <c r="A47" s="19" t="n"/>
      <c r="B47" s="19" t="n"/>
      <c r="C47" s="20" t="n"/>
      <c r="D47" s="37" t="n"/>
      <c r="E47" s="38" t="n"/>
      <c r="F47" s="39" t="n"/>
      <c r="G47" s="19" t="n"/>
      <c r="H47" s="19" t="n"/>
      <c r="I47" s="19" t="n"/>
      <c r="J47" s="19" t="n"/>
      <c r="K47" s="19" t="n"/>
      <c r="L47" s="19" t="n"/>
      <c r="M47" s="20" t="n"/>
      <c r="N47" s="24" t="n"/>
      <c r="O47" s="40">
        <f>IF(OR(A47="",E47=""),"",IFERROR(Parametri!$B$3-E47,""))</f>
        <v/>
      </c>
      <c r="P47" s="26">
        <f>IFERROR(IF(A47="","",IF(C47="Non partecipa","Nessuna accoglienza",IF(C47="In attesa","Conferma da verificare",IF(OR(E47="",F47=""),"Completare data/ora",IF(M47="Annullato","Annullato",IF(J47="Nessun servizio","Nessun servizio richiesto",IF(OR(K47="",L47=""),"Assegnare accoglienza",IF(M47="Completato","Completato",IF(E47+F47&lt;NOW(),"Orario trascorso da verificare",IF((E47+F47-NOW())*24&lt;Parametri!$B$10,"Arrivo imminente","Pianificato")))))))))),"Verificare dati")</f>
        <v/>
      </c>
    </row>
    <row r="48" ht="31" customHeight="1">
      <c r="A48" s="19" t="n"/>
      <c r="B48" s="19" t="n"/>
      <c r="C48" s="20" t="n"/>
      <c r="D48" s="37" t="n"/>
      <c r="E48" s="38" t="n"/>
      <c r="F48" s="39" t="n"/>
      <c r="G48" s="19" t="n"/>
      <c r="H48" s="19" t="n"/>
      <c r="I48" s="19" t="n"/>
      <c r="J48" s="19" t="n"/>
      <c r="K48" s="19" t="n"/>
      <c r="L48" s="19" t="n"/>
      <c r="M48" s="20" t="n"/>
      <c r="N48" s="24" t="n"/>
      <c r="O48" s="41">
        <f>IF(OR(A48="",E48=""),"",IFERROR(Parametri!$B$3-E48,""))</f>
        <v/>
      </c>
      <c r="P48" s="28">
        <f>IFERROR(IF(A48="","",IF(C48="Non partecipa","Nessuna accoglienza",IF(C48="In attesa","Conferma da verificare",IF(OR(E48="",F48=""),"Completare data/ora",IF(M48="Annullato","Annullato",IF(J48="Nessun servizio","Nessun servizio richiesto",IF(OR(K48="",L48=""),"Assegnare accoglienza",IF(M48="Completato","Completato",IF(E48+F48&lt;NOW(),"Orario trascorso da verificare",IF((E48+F48-NOW())*24&lt;Parametri!$B$10,"Arrivo imminente","Pianificato")))))))))),"Verificare dati")</f>
        <v/>
      </c>
    </row>
    <row r="49" ht="31" customHeight="1">
      <c r="A49" s="19" t="n"/>
      <c r="B49" s="19" t="n"/>
      <c r="C49" s="20" t="n"/>
      <c r="D49" s="37" t="n"/>
      <c r="E49" s="38" t="n"/>
      <c r="F49" s="39" t="n"/>
      <c r="G49" s="19" t="n"/>
      <c r="H49" s="19" t="n"/>
      <c r="I49" s="19" t="n"/>
      <c r="J49" s="19" t="n"/>
      <c r="K49" s="19" t="n"/>
      <c r="L49" s="19" t="n"/>
      <c r="M49" s="20" t="n"/>
      <c r="N49" s="24" t="n"/>
      <c r="O49" s="40">
        <f>IF(OR(A49="",E49=""),"",IFERROR(Parametri!$B$3-E49,""))</f>
        <v/>
      </c>
      <c r="P49" s="26">
        <f>IFERROR(IF(A49="","",IF(C49="Non partecipa","Nessuna accoglienza",IF(C49="In attesa","Conferma da verificare",IF(OR(E49="",F49=""),"Completare data/ora",IF(M49="Annullato","Annullato",IF(J49="Nessun servizio","Nessun servizio richiesto",IF(OR(K49="",L49=""),"Assegnare accoglienza",IF(M49="Completato","Completato",IF(E49+F49&lt;NOW(),"Orario trascorso da verificare",IF((E49+F49-NOW())*24&lt;Parametri!$B$10,"Arrivo imminente","Pianificato")))))))))),"Verificare dati")</f>
        <v/>
      </c>
    </row>
    <row r="50" ht="31" customHeight="1">
      <c r="A50" s="19" t="n"/>
      <c r="B50" s="19" t="n"/>
      <c r="C50" s="20" t="n"/>
      <c r="D50" s="37" t="n"/>
      <c r="E50" s="38" t="n"/>
      <c r="F50" s="39" t="n"/>
      <c r="G50" s="19" t="n"/>
      <c r="H50" s="19" t="n"/>
      <c r="I50" s="19" t="n"/>
      <c r="J50" s="19" t="n"/>
      <c r="K50" s="19" t="n"/>
      <c r="L50" s="19" t="n"/>
      <c r="M50" s="20" t="n"/>
      <c r="N50" s="24" t="n"/>
      <c r="O50" s="41">
        <f>IF(OR(A50="",E50=""),"",IFERROR(Parametri!$B$3-E50,""))</f>
        <v/>
      </c>
      <c r="P50" s="28">
        <f>IFERROR(IF(A50="","",IF(C50="Non partecipa","Nessuna accoglienza",IF(C50="In attesa","Conferma da verificare",IF(OR(E50="",F50=""),"Completare data/ora",IF(M50="Annullato","Annullato",IF(J50="Nessun servizio","Nessun servizio richiesto",IF(OR(K50="",L50=""),"Assegnare accoglienza",IF(M50="Completato","Completato",IF(E50+F50&lt;NOW(),"Orario trascorso da verificare",IF((E50+F50-NOW())*24&lt;Parametri!$B$10,"Arrivo imminente","Pianificato")))))))))),"Verificare dati")</f>
        <v/>
      </c>
    </row>
    <row r="51" ht="31" customHeight="1">
      <c r="A51" s="19" t="n"/>
      <c r="B51" s="19" t="n"/>
      <c r="C51" s="20" t="n"/>
      <c r="D51" s="37" t="n"/>
      <c r="E51" s="38" t="n"/>
      <c r="F51" s="39" t="n"/>
      <c r="G51" s="19" t="n"/>
      <c r="H51" s="19" t="n"/>
      <c r="I51" s="19" t="n"/>
      <c r="J51" s="19" t="n"/>
      <c r="K51" s="19" t="n"/>
      <c r="L51" s="19" t="n"/>
      <c r="M51" s="20" t="n"/>
      <c r="N51" s="24" t="n"/>
      <c r="O51" s="40">
        <f>IF(OR(A51="",E51=""),"",IFERROR(Parametri!$B$3-E51,""))</f>
        <v/>
      </c>
      <c r="P51" s="26">
        <f>IFERROR(IF(A51="","",IF(C51="Non partecipa","Nessuna accoglienza",IF(C51="In attesa","Conferma da verificare",IF(OR(E51="",F51=""),"Completare data/ora",IF(M51="Annullato","Annullato",IF(J51="Nessun servizio","Nessun servizio richiesto",IF(OR(K51="",L51=""),"Assegnare accoglienza",IF(M51="Completato","Completato",IF(E51+F51&lt;NOW(),"Orario trascorso da verificare",IF((E51+F51-NOW())*24&lt;Parametri!$B$10,"Arrivo imminente","Pianificato")))))))))),"Verificare dati")</f>
        <v/>
      </c>
    </row>
    <row r="52" ht="31" customHeight="1">
      <c r="A52" s="19" t="n"/>
      <c r="B52" s="19" t="n"/>
      <c r="C52" s="20" t="n"/>
      <c r="D52" s="37" t="n"/>
      <c r="E52" s="38" t="n"/>
      <c r="F52" s="39" t="n"/>
      <c r="G52" s="19" t="n"/>
      <c r="H52" s="19" t="n"/>
      <c r="I52" s="19" t="n"/>
      <c r="J52" s="19" t="n"/>
      <c r="K52" s="19" t="n"/>
      <c r="L52" s="19" t="n"/>
      <c r="M52" s="20" t="n"/>
      <c r="N52" s="24" t="n"/>
      <c r="O52" s="41">
        <f>IF(OR(A52="",E52=""),"",IFERROR(Parametri!$B$3-E52,""))</f>
        <v/>
      </c>
      <c r="P52" s="28">
        <f>IFERROR(IF(A52="","",IF(C52="Non partecipa","Nessuna accoglienza",IF(C52="In attesa","Conferma da verificare",IF(OR(E52="",F52=""),"Completare data/ora",IF(M52="Annullato","Annullato",IF(J52="Nessun servizio","Nessun servizio richiesto",IF(OR(K52="",L52=""),"Assegnare accoglienza",IF(M52="Completato","Completato",IF(E52+F52&lt;NOW(),"Orario trascorso da verificare",IF((E52+F52-NOW())*24&lt;Parametri!$B$10,"Arrivo imminente","Pianificato")))))))))),"Verificare dati")</f>
        <v/>
      </c>
    </row>
    <row r="53" ht="31" customHeight="1">
      <c r="A53" s="19" t="n"/>
      <c r="B53" s="19" t="n"/>
      <c r="C53" s="20" t="n"/>
      <c r="D53" s="37" t="n"/>
      <c r="E53" s="38" t="n"/>
      <c r="F53" s="39" t="n"/>
      <c r="G53" s="19" t="n"/>
      <c r="H53" s="19" t="n"/>
      <c r="I53" s="19" t="n"/>
      <c r="J53" s="19" t="n"/>
      <c r="K53" s="19" t="n"/>
      <c r="L53" s="19" t="n"/>
      <c r="M53" s="20" t="n"/>
      <c r="N53" s="24" t="n"/>
      <c r="O53" s="40">
        <f>IF(OR(A53="",E53=""),"",IFERROR(Parametri!$B$3-E53,""))</f>
        <v/>
      </c>
      <c r="P53" s="26">
        <f>IFERROR(IF(A53="","",IF(C53="Non partecipa","Nessuna accoglienza",IF(C53="In attesa","Conferma da verificare",IF(OR(E53="",F53=""),"Completare data/ora",IF(M53="Annullato","Annullato",IF(J53="Nessun servizio","Nessun servizio richiesto",IF(OR(K53="",L53=""),"Assegnare accoglienza",IF(M53="Completato","Completato",IF(E53+F53&lt;NOW(),"Orario trascorso da verificare",IF((E53+F53-NOW())*24&lt;Parametri!$B$10,"Arrivo imminente","Pianificato")))))))))),"Verificare dati")</f>
        <v/>
      </c>
    </row>
    <row r="54" ht="31" customHeight="1">
      <c r="A54" s="19" t="n"/>
      <c r="B54" s="19" t="n"/>
      <c r="C54" s="20" t="n"/>
      <c r="D54" s="37" t="n"/>
      <c r="E54" s="38" t="n"/>
      <c r="F54" s="39" t="n"/>
      <c r="G54" s="19" t="n"/>
      <c r="H54" s="19" t="n"/>
      <c r="I54" s="19" t="n"/>
      <c r="J54" s="19" t="n"/>
      <c r="K54" s="19" t="n"/>
      <c r="L54" s="19" t="n"/>
      <c r="M54" s="20" t="n"/>
      <c r="N54" s="24" t="n"/>
      <c r="O54" s="41">
        <f>IF(OR(A54="",E54=""),"",IFERROR(Parametri!$B$3-E54,""))</f>
        <v/>
      </c>
      <c r="P54" s="28">
        <f>IFERROR(IF(A54="","",IF(C54="Non partecipa","Nessuna accoglienza",IF(C54="In attesa","Conferma da verificare",IF(OR(E54="",F54=""),"Completare data/ora",IF(M54="Annullato","Annullato",IF(J54="Nessun servizio","Nessun servizio richiesto",IF(OR(K54="",L54=""),"Assegnare accoglienza",IF(M54="Completato","Completato",IF(E54+F54&lt;NOW(),"Orario trascorso da verificare",IF((E54+F54-NOW())*24&lt;Parametri!$B$10,"Arrivo imminente","Pianificato")))))))))),"Verificare dati")</f>
        <v/>
      </c>
    </row>
    <row r="55" ht="31" customHeight="1">
      <c r="A55" s="19" t="n"/>
      <c r="B55" s="19" t="n"/>
      <c r="C55" s="20" t="n"/>
      <c r="D55" s="37" t="n"/>
      <c r="E55" s="38" t="n"/>
      <c r="F55" s="39" t="n"/>
      <c r="G55" s="19" t="n"/>
      <c r="H55" s="19" t="n"/>
      <c r="I55" s="19" t="n"/>
      <c r="J55" s="19" t="n"/>
      <c r="K55" s="19" t="n"/>
      <c r="L55" s="19" t="n"/>
      <c r="M55" s="20" t="n"/>
      <c r="N55" s="24" t="n"/>
      <c r="O55" s="40">
        <f>IF(OR(A55="",E55=""),"",IFERROR(Parametri!$B$3-E55,""))</f>
        <v/>
      </c>
      <c r="P55" s="26">
        <f>IFERROR(IF(A55="","",IF(C55="Non partecipa","Nessuna accoglienza",IF(C55="In attesa","Conferma da verificare",IF(OR(E55="",F55=""),"Completare data/ora",IF(M55="Annullato","Annullato",IF(J55="Nessun servizio","Nessun servizio richiesto",IF(OR(K55="",L55=""),"Assegnare accoglienza",IF(M55="Completato","Completato",IF(E55+F55&lt;NOW(),"Orario trascorso da verificare",IF((E55+F55-NOW())*24&lt;Parametri!$B$10,"Arrivo imminente","Pianificato")))))))))),"Verificare dati")</f>
        <v/>
      </c>
    </row>
    <row r="56" ht="31" customHeight="1">
      <c r="A56" s="19" t="n"/>
      <c r="B56" s="19" t="n"/>
      <c r="C56" s="20" t="n"/>
      <c r="D56" s="37" t="n"/>
      <c r="E56" s="38" t="n"/>
      <c r="F56" s="39" t="n"/>
      <c r="G56" s="19" t="n"/>
      <c r="H56" s="19" t="n"/>
      <c r="I56" s="19" t="n"/>
      <c r="J56" s="19" t="n"/>
      <c r="K56" s="19" t="n"/>
      <c r="L56" s="19" t="n"/>
      <c r="M56" s="20" t="n"/>
      <c r="N56" s="24" t="n"/>
      <c r="O56" s="41">
        <f>IF(OR(A56="",E56=""),"",IFERROR(Parametri!$B$3-E56,""))</f>
        <v/>
      </c>
      <c r="P56" s="28">
        <f>IFERROR(IF(A56="","",IF(C56="Non partecipa","Nessuna accoglienza",IF(C56="In attesa","Conferma da verificare",IF(OR(E56="",F56=""),"Completare data/ora",IF(M56="Annullato","Annullato",IF(J56="Nessun servizio","Nessun servizio richiesto",IF(OR(K56="",L56=""),"Assegnare accoglienza",IF(M56="Completato","Completato",IF(E56+F56&lt;NOW(),"Orario trascorso da verificare",IF((E56+F56-NOW())*24&lt;Parametri!$B$10,"Arrivo imminente","Pianificato")))))))))),"Verificare dati")</f>
        <v/>
      </c>
    </row>
    <row r="57" ht="31" customHeight="1">
      <c r="A57" s="19" t="n"/>
      <c r="B57" s="19" t="n"/>
      <c r="C57" s="20" t="n"/>
      <c r="D57" s="37" t="n"/>
      <c r="E57" s="38" t="n"/>
      <c r="F57" s="39" t="n"/>
      <c r="G57" s="19" t="n"/>
      <c r="H57" s="19" t="n"/>
      <c r="I57" s="19" t="n"/>
      <c r="J57" s="19" t="n"/>
      <c r="K57" s="19" t="n"/>
      <c r="L57" s="19" t="n"/>
      <c r="M57" s="20" t="n"/>
      <c r="N57" s="24" t="n"/>
      <c r="O57" s="40">
        <f>IF(OR(A57="",E57=""),"",IFERROR(Parametri!$B$3-E57,""))</f>
        <v/>
      </c>
      <c r="P57" s="26">
        <f>IFERROR(IF(A57="","",IF(C57="Non partecipa","Nessuna accoglienza",IF(C57="In attesa","Conferma da verificare",IF(OR(E57="",F57=""),"Completare data/ora",IF(M57="Annullato","Annullato",IF(J57="Nessun servizio","Nessun servizio richiesto",IF(OR(K57="",L57=""),"Assegnare accoglienza",IF(M57="Completato","Completato",IF(E57+F57&lt;NOW(),"Orario trascorso da verificare",IF((E57+F57-NOW())*24&lt;Parametri!$B$10,"Arrivo imminente","Pianificato")))))))))),"Verificare dati")</f>
        <v/>
      </c>
    </row>
    <row r="58" ht="31" customHeight="1">
      <c r="A58" s="19" t="n"/>
      <c r="B58" s="19" t="n"/>
      <c r="C58" s="20" t="n"/>
      <c r="D58" s="37" t="n"/>
      <c r="E58" s="38" t="n"/>
      <c r="F58" s="39" t="n"/>
      <c r="G58" s="19" t="n"/>
      <c r="H58" s="19" t="n"/>
      <c r="I58" s="19" t="n"/>
      <c r="J58" s="19" t="n"/>
      <c r="K58" s="19" t="n"/>
      <c r="L58" s="19" t="n"/>
      <c r="M58" s="20" t="n"/>
      <c r="N58" s="24" t="n"/>
      <c r="O58" s="41">
        <f>IF(OR(A58="",E58=""),"",IFERROR(Parametri!$B$3-E58,""))</f>
        <v/>
      </c>
      <c r="P58" s="28">
        <f>IFERROR(IF(A58="","",IF(C58="Non partecipa","Nessuna accoglienza",IF(C58="In attesa","Conferma da verificare",IF(OR(E58="",F58=""),"Completare data/ora",IF(M58="Annullato","Annullato",IF(J58="Nessun servizio","Nessun servizio richiesto",IF(OR(K58="",L58=""),"Assegnare accoglienza",IF(M58="Completato","Completato",IF(E58+F58&lt;NOW(),"Orario trascorso da verificare",IF((E58+F58-NOW())*24&lt;Parametri!$B$10,"Arrivo imminente","Pianificato")))))))))),"Verificare dati")</f>
        <v/>
      </c>
    </row>
    <row r="59" ht="31" customHeight="1">
      <c r="A59" s="19" t="n"/>
      <c r="B59" s="19" t="n"/>
      <c r="C59" s="20" t="n"/>
      <c r="D59" s="37" t="n"/>
      <c r="E59" s="38" t="n"/>
      <c r="F59" s="39" t="n"/>
      <c r="G59" s="19" t="n"/>
      <c r="H59" s="19" t="n"/>
      <c r="I59" s="19" t="n"/>
      <c r="J59" s="19" t="n"/>
      <c r="K59" s="19" t="n"/>
      <c r="L59" s="19" t="n"/>
      <c r="M59" s="20" t="n"/>
      <c r="N59" s="24" t="n"/>
      <c r="O59" s="40">
        <f>IF(OR(A59="",E59=""),"",IFERROR(Parametri!$B$3-E59,""))</f>
        <v/>
      </c>
      <c r="P59" s="26">
        <f>IFERROR(IF(A59="","",IF(C59="Non partecipa","Nessuna accoglienza",IF(C59="In attesa","Conferma da verificare",IF(OR(E59="",F59=""),"Completare data/ora",IF(M59="Annullato","Annullato",IF(J59="Nessun servizio","Nessun servizio richiesto",IF(OR(K59="",L59=""),"Assegnare accoglienza",IF(M59="Completato","Completato",IF(E59+F59&lt;NOW(),"Orario trascorso da verificare",IF((E59+F59-NOW())*24&lt;Parametri!$B$10,"Arrivo imminente","Pianificato")))))))))),"Verificare dati")</f>
        <v/>
      </c>
    </row>
    <row r="60" ht="31" customHeight="1">
      <c r="A60" s="19" t="n"/>
      <c r="B60" s="19" t="n"/>
      <c r="C60" s="20" t="n"/>
      <c r="D60" s="37" t="n"/>
      <c r="E60" s="38" t="n"/>
      <c r="F60" s="39" t="n"/>
      <c r="G60" s="19" t="n"/>
      <c r="H60" s="19" t="n"/>
      <c r="I60" s="19" t="n"/>
      <c r="J60" s="19" t="n"/>
      <c r="K60" s="19" t="n"/>
      <c r="L60" s="19" t="n"/>
      <c r="M60" s="20" t="n"/>
      <c r="N60" s="24" t="n"/>
      <c r="O60" s="41">
        <f>IF(OR(A60="",E60=""),"",IFERROR(Parametri!$B$3-E60,""))</f>
        <v/>
      </c>
      <c r="P60" s="28">
        <f>IFERROR(IF(A60="","",IF(C60="Non partecipa","Nessuna accoglienza",IF(C60="In attesa","Conferma da verificare",IF(OR(E60="",F60=""),"Completare data/ora",IF(M60="Annullato","Annullato",IF(J60="Nessun servizio","Nessun servizio richiesto",IF(OR(K60="",L60=""),"Assegnare accoglienza",IF(M60="Completato","Completato",IF(E60+F60&lt;NOW(),"Orario trascorso da verificare",IF((E60+F60-NOW())*24&lt;Parametri!$B$10,"Arrivo imminente","Pianificato")))))))))),"Verificare dati")</f>
        <v/>
      </c>
    </row>
    <row r="61" ht="31" customHeight="1">
      <c r="A61" s="19" t="n"/>
      <c r="B61" s="19" t="n"/>
      <c r="C61" s="20" t="n"/>
      <c r="D61" s="37" t="n"/>
      <c r="E61" s="38" t="n"/>
      <c r="F61" s="39" t="n"/>
      <c r="G61" s="19" t="n"/>
      <c r="H61" s="19" t="n"/>
      <c r="I61" s="19" t="n"/>
      <c r="J61" s="19" t="n"/>
      <c r="K61" s="19" t="n"/>
      <c r="L61" s="19" t="n"/>
      <c r="M61" s="20" t="n"/>
      <c r="N61" s="24" t="n"/>
      <c r="O61" s="40">
        <f>IF(OR(A61="",E61=""),"",IFERROR(Parametri!$B$3-E61,""))</f>
        <v/>
      </c>
      <c r="P61" s="26">
        <f>IFERROR(IF(A61="","",IF(C61="Non partecipa","Nessuna accoglienza",IF(C61="In attesa","Conferma da verificare",IF(OR(E61="",F61=""),"Completare data/ora",IF(M61="Annullato","Annullato",IF(J61="Nessun servizio","Nessun servizio richiesto",IF(OR(K61="",L61=""),"Assegnare accoglienza",IF(M61="Completato","Completato",IF(E61+F61&lt;NOW(),"Orario trascorso da verificare",IF((E61+F61-NOW())*24&lt;Parametri!$B$10,"Arrivo imminente","Pianificato")))))))))),"Verificare dati")</f>
        <v/>
      </c>
    </row>
    <row r="62" ht="31" customHeight="1">
      <c r="A62" s="19" t="n"/>
      <c r="B62" s="19" t="n"/>
      <c r="C62" s="20" t="n"/>
      <c r="D62" s="37" t="n"/>
      <c r="E62" s="38" t="n"/>
      <c r="F62" s="39" t="n"/>
      <c r="G62" s="19" t="n"/>
      <c r="H62" s="19" t="n"/>
      <c r="I62" s="19" t="n"/>
      <c r="J62" s="19" t="n"/>
      <c r="K62" s="19" t="n"/>
      <c r="L62" s="19" t="n"/>
      <c r="M62" s="20" t="n"/>
      <c r="N62" s="24" t="n"/>
      <c r="O62" s="41">
        <f>IF(OR(A62="",E62=""),"",IFERROR(Parametri!$B$3-E62,""))</f>
        <v/>
      </c>
      <c r="P62" s="28">
        <f>IFERROR(IF(A62="","",IF(C62="Non partecipa","Nessuna accoglienza",IF(C62="In attesa","Conferma da verificare",IF(OR(E62="",F62=""),"Completare data/ora",IF(M62="Annullato","Annullato",IF(J62="Nessun servizio","Nessun servizio richiesto",IF(OR(K62="",L62=""),"Assegnare accoglienza",IF(M62="Completato","Completato",IF(E62+F62&lt;NOW(),"Orario trascorso da verificare",IF((E62+F62-NOW())*24&lt;Parametri!$B$10,"Arrivo imminente","Pianificato")))))))))),"Verificare dati")</f>
        <v/>
      </c>
    </row>
    <row r="63" ht="31" customHeight="1">
      <c r="A63" s="19" t="n"/>
      <c r="B63" s="19" t="n"/>
      <c r="C63" s="20" t="n"/>
      <c r="D63" s="37" t="n"/>
      <c r="E63" s="38" t="n"/>
      <c r="F63" s="39" t="n"/>
      <c r="G63" s="19" t="n"/>
      <c r="H63" s="19" t="n"/>
      <c r="I63" s="19" t="n"/>
      <c r="J63" s="19" t="n"/>
      <c r="K63" s="19" t="n"/>
      <c r="L63" s="19" t="n"/>
      <c r="M63" s="20" t="n"/>
      <c r="N63" s="24" t="n"/>
      <c r="O63" s="40">
        <f>IF(OR(A63="",E63=""),"",IFERROR(Parametri!$B$3-E63,""))</f>
        <v/>
      </c>
      <c r="P63" s="26">
        <f>IFERROR(IF(A63="","",IF(C63="Non partecipa","Nessuna accoglienza",IF(C63="In attesa","Conferma da verificare",IF(OR(E63="",F63=""),"Completare data/ora",IF(M63="Annullato","Annullato",IF(J63="Nessun servizio","Nessun servizio richiesto",IF(OR(K63="",L63=""),"Assegnare accoglienza",IF(M63="Completato","Completato",IF(E63+F63&lt;NOW(),"Orario trascorso da verificare",IF((E63+F63-NOW())*24&lt;Parametri!$B$10,"Arrivo imminente","Pianificato")))))))))),"Verificare dati")</f>
        <v/>
      </c>
    </row>
    <row r="64" ht="31" customHeight="1">
      <c r="A64" s="19" t="n"/>
      <c r="B64" s="19" t="n"/>
      <c r="C64" s="20" t="n"/>
      <c r="D64" s="37" t="n"/>
      <c r="E64" s="38" t="n"/>
      <c r="F64" s="39" t="n"/>
      <c r="G64" s="19" t="n"/>
      <c r="H64" s="19" t="n"/>
      <c r="I64" s="19" t="n"/>
      <c r="J64" s="19" t="n"/>
      <c r="K64" s="19" t="n"/>
      <c r="L64" s="19" t="n"/>
      <c r="M64" s="20" t="n"/>
      <c r="N64" s="24" t="n"/>
      <c r="O64" s="41">
        <f>IF(OR(A64="",E64=""),"",IFERROR(Parametri!$B$3-E64,""))</f>
        <v/>
      </c>
      <c r="P64" s="28">
        <f>IFERROR(IF(A64="","",IF(C64="Non partecipa","Nessuna accoglienza",IF(C64="In attesa","Conferma da verificare",IF(OR(E64="",F64=""),"Completare data/ora",IF(M64="Annullato","Annullato",IF(J64="Nessun servizio","Nessun servizio richiesto",IF(OR(K64="",L64=""),"Assegnare accoglienza",IF(M64="Completato","Completato",IF(E64+F64&lt;NOW(),"Orario trascorso da verificare",IF((E64+F64-NOW())*24&lt;Parametri!$B$10,"Arrivo imminente","Pianificato")))))))))),"Verificare dati")</f>
        <v/>
      </c>
    </row>
    <row r="65" ht="31" customHeight="1">
      <c r="A65" s="19" t="n"/>
      <c r="B65" s="19" t="n"/>
      <c r="C65" s="20" t="n"/>
      <c r="D65" s="37" t="n"/>
      <c r="E65" s="38" t="n"/>
      <c r="F65" s="39" t="n"/>
      <c r="G65" s="19" t="n"/>
      <c r="H65" s="19" t="n"/>
      <c r="I65" s="19" t="n"/>
      <c r="J65" s="19" t="n"/>
      <c r="K65" s="19" t="n"/>
      <c r="L65" s="19" t="n"/>
      <c r="M65" s="20" t="n"/>
      <c r="N65" s="24" t="n"/>
      <c r="O65" s="40">
        <f>IF(OR(A65="",E65=""),"",IFERROR(Parametri!$B$3-E65,""))</f>
        <v/>
      </c>
      <c r="P65" s="26">
        <f>IFERROR(IF(A65="","",IF(C65="Non partecipa","Nessuna accoglienza",IF(C65="In attesa","Conferma da verificare",IF(OR(E65="",F65=""),"Completare data/ora",IF(M65="Annullato","Annullato",IF(J65="Nessun servizio","Nessun servizio richiesto",IF(OR(K65="",L65=""),"Assegnare accoglienza",IF(M65="Completato","Completato",IF(E65+F65&lt;NOW(),"Orario trascorso da verificare",IF((E65+F65-NOW())*24&lt;Parametri!$B$10,"Arrivo imminente","Pianificato")))))))))),"Verificare dati")</f>
        <v/>
      </c>
    </row>
    <row r="66" ht="31" customHeight="1">
      <c r="A66" s="19" t="n"/>
      <c r="B66" s="19" t="n"/>
      <c r="C66" s="20" t="n"/>
      <c r="D66" s="37" t="n"/>
      <c r="E66" s="38" t="n"/>
      <c r="F66" s="39" t="n"/>
      <c r="G66" s="19" t="n"/>
      <c r="H66" s="19" t="n"/>
      <c r="I66" s="19" t="n"/>
      <c r="J66" s="19" t="n"/>
      <c r="K66" s="19" t="n"/>
      <c r="L66" s="19" t="n"/>
      <c r="M66" s="20" t="n"/>
      <c r="N66" s="24" t="n"/>
      <c r="O66" s="41">
        <f>IF(OR(A66="",E66=""),"",IFERROR(Parametri!$B$3-E66,""))</f>
        <v/>
      </c>
      <c r="P66" s="28">
        <f>IFERROR(IF(A66="","",IF(C66="Non partecipa","Nessuna accoglienza",IF(C66="In attesa","Conferma da verificare",IF(OR(E66="",F66=""),"Completare data/ora",IF(M66="Annullato","Annullato",IF(J66="Nessun servizio","Nessun servizio richiesto",IF(OR(K66="",L66=""),"Assegnare accoglienza",IF(M66="Completato","Completato",IF(E66+F66&lt;NOW(),"Orario trascorso da verificare",IF((E66+F66-NOW())*24&lt;Parametri!$B$10,"Arrivo imminente","Pianificato")))))))))),"Verificare dati")</f>
        <v/>
      </c>
    </row>
    <row r="67" ht="31" customHeight="1">
      <c r="A67" s="19" t="n"/>
      <c r="B67" s="19" t="n"/>
      <c r="C67" s="20" t="n"/>
      <c r="D67" s="37" t="n"/>
      <c r="E67" s="38" t="n"/>
      <c r="F67" s="39" t="n"/>
      <c r="G67" s="19" t="n"/>
      <c r="H67" s="19" t="n"/>
      <c r="I67" s="19" t="n"/>
      <c r="J67" s="19" t="n"/>
      <c r="K67" s="19" t="n"/>
      <c r="L67" s="19" t="n"/>
      <c r="M67" s="20" t="n"/>
      <c r="N67" s="24" t="n"/>
      <c r="O67" s="40">
        <f>IF(OR(A67="",E67=""),"",IFERROR(Parametri!$B$3-E67,""))</f>
        <v/>
      </c>
      <c r="P67" s="26">
        <f>IFERROR(IF(A67="","",IF(C67="Non partecipa","Nessuna accoglienza",IF(C67="In attesa","Conferma da verificare",IF(OR(E67="",F67=""),"Completare data/ora",IF(M67="Annullato","Annullato",IF(J67="Nessun servizio","Nessun servizio richiesto",IF(OR(K67="",L67=""),"Assegnare accoglienza",IF(M67="Completato","Completato",IF(E67+F67&lt;NOW(),"Orario trascorso da verificare",IF((E67+F67-NOW())*24&lt;Parametri!$B$10,"Arrivo imminente","Pianificato")))))))))),"Verificare dati")</f>
        <v/>
      </c>
    </row>
    <row r="68" ht="31" customHeight="1">
      <c r="A68" s="19" t="n"/>
      <c r="B68" s="19" t="n"/>
      <c r="C68" s="20" t="n"/>
      <c r="D68" s="37" t="n"/>
      <c r="E68" s="38" t="n"/>
      <c r="F68" s="39" t="n"/>
      <c r="G68" s="19" t="n"/>
      <c r="H68" s="19" t="n"/>
      <c r="I68" s="19" t="n"/>
      <c r="J68" s="19" t="n"/>
      <c r="K68" s="19" t="n"/>
      <c r="L68" s="19" t="n"/>
      <c r="M68" s="20" t="n"/>
      <c r="N68" s="24" t="n"/>
      <c r="O68" s="41">
        <f>IF(OR(A68="",E68=""),"",IFERROR(Parametri!$B$3-E68,""))</f>
        <v/>
      </c>
      <c r="P68" s="28">
        <f>IFERROR(IF(A68="","",IF(C68="Non partecipa","Nessuna accoglienza",IF(C68="In attesa","Conferma da verificare",IF(OR(E68="",F68=""),"Completare data/ora",IF(M68="Annullato","Annullato",IF(J68="Nessun servizio","Nessun servizio richiesto",IF(OR(K68="",L68=""),"Assegnare accoglienza",IF(M68="Completato","Completato",IF(E68+F68&lt;NOW(),"Orario trascorso da verificare",IF((E68+F68-NOW())*24&lt;Parametri!$B$10,"Arrivo imminente","Pianificato")))))))))),"Verificare dati")</f>
        <v/>
      </c>
    </row>
    <row r="69" ht="31" customHeight="1">
      <c r="A69" s="19" t="n"/>
      <c r="B69" s="19" t="n"/>
      <c r="C69" s="20" t="n"/>
      <c r="D69" s="37" t="n"/>
      <c r="E69" s="38" t="n"/>
      <c r="F69" s="39" t="n"/>
      <c r="G69" s="19" t="n"/>
      <c r="H69" s="19" t="n"/>
      <c r="I69" s="19" t="n"/>
      <c r="J69" s="19" t="n"/>
      <c r="K69" s="19" t="n"/>
      <c r="L69" s="19" t="n"/>
      <c r="M69" s="20" t="n"/>
      <c r="N69" s="24" t="n"/>
      <c r="O69" s="40">
        <f>IF(OR(A69="",E69=""),"",IFERROR(Parametri!$B$3-E69,""))</f>
        <v/>
      </c>
      <c r="P69" s="26">
        <f>IFERROR(IF(A69="","",IF(C69="Non partecipa","Nessuna accoglienza",IF(C69="In attesa","Conferma da verificare",IF(OR(E69="",F69=""),"Completare data/ora",IF(M69="Annullato","Annullato",IF(J69="Nessun servizio","Nessun servizio richiesto",IF(OR(K69="",L69=""),"Assegnare accoglienza",IF(M69="Completato","Completato",IF(E69+F69&lt;NOW(),"Orario trascorso da verificare",IF((E69+F69-NOW())*24&lt;Parametri!$B$10,"Arrivo imminente","Pianificato")))))))))),"Verificare dati")</f>
        <v/>
      </c>
    </row>
    <row r="70" ht="31" customHeight="1">
      <c r="A70" s="19" t="n"/>
      <c r="B70" s="19" t="n"/>
      <c r="C70" s="20" t="n"/>
      <c r="D70" s="37" t="n"/>
      <c r="E70" s="38" t="n"/>
      <c r="F70" s="39" t="n"/>
      <c r="G70" s="19" t="n"/>
      <c r="H70" s="19" t="n"/>
      <c r="I70" s="19" t="n"/>
      <c r="J70" s="19" t="n"/>
      <c r="K70" s="19" t="n"/>
      <c r="L70" s="19" t="n"/>
      <c r="M70" s="20" t="n"/>
      <c r="N70" s="24" t="n"/>
      <c r="O70" s="41">
        <f>IF(OR(A70="",E70=""),"",IFERROR(Parametri!$B$3-E70,""))</f>
        <v/>
      </c>
      <c r="P70" s="28">
        <f>IFERROR(IF(A70="","",IF(C70="Non partecipa","Nessuna accoglienza",IF(C70="In attesa","Conferma da verificare",IF(OR(E70="",F70=""),"Completare data/ora",IF(M70="Annullato","Annullato",IF(J70="Nessun servizio","Nessun servizio richiesto",IF(OR(K70="",L70=""),"Assegnare accoglienza",IF(M70="Completato","Completato",IF(E70+F70&lt;NOW(),"Orario trascorso da verificare",IF((E70+F70-NOW())*24&lt;Parametri!$B$10,"Arrivo imminente","Pianificato")))))))))),"Verificare dati")</f>
        <v/>
      </c>
    </row>
    <row r="71" ht="31" customHeight="1">
      <c r="A71" s="19" t="n"/>
      <c r="B71" s="19" t="n"/>
      <c r="C71" s="20" t="n"/>
      <c r="D71" s="37" t="n"/>
      <c r="E71" s="38" t="n"/>
      <c r="F71" s="39" t="n"/>
      <c r="G71" s="19" t="n"/>
      <c r="H71" s="19" t="n"/>
      <c r="I71" s="19" t="n"/>
      <c r="J71" s="19" t="n"/>
      <c r="K71" s="19" t="n"/>
      <c r="L71" s="19" t="n"/>
      <c r="M71" s="20" t="n"/>
      <c r="N71" s="24" t="n"/>
      <c r="O71" s="40">
        <f>IF(OR(A71="",E71=""),"",IFERROR(Parametri!$B$3-E71,""))</f>
        <v/>
      </c>
      <c r="P71" s="26">
        <f>IFERROR(IF(A71="","",IF(C71="Non partecipa","Nessuna accoglienza",IF(C71="In attesa","Conferma da verificare",IF(OR(E71="",F71=""),"Completare data/ora",IF(M71="Annullato","Annullato",IF(J71="Nessun servizio","Nessun servizio richiesto",IF(OR(K71="",L71=""),"Assegnare accoglienza",IF(M71="Completato","Completato",IF(E71+F71&lt;NOW(),"Orario trascorso da verificare",IF((E71+F71-NOW())*24&lt;Parametri!$B$10,"Arrivo imminente","Pianificato")))))))))),"Verificare dati")</f>
        <v/>
      </c>
    </row>
    <row r="72" ht="31" customHeight="1">
      <c r="A72" s="19" t="n"/>
      <c r="B72" s="19" t="n"/>
      <c r="C72" s="20" t="n"/>
      <c r="D72" s="37" t="n"/>
      <c r="E72" s="38" t="n"/>
      <c r="F72" s="39" t="n"/>
      <c r="G72" s="19" t="n"/>
      <c r="H72" s="19" t="n"/>
      <c r="I72" s="19" t="n"/>
      <c r="J72" s="19" t="n"/>
      <c r="K72" s="19" t="n"/>
      <c r="L72" s="19" t="n"/>
      <c r="M72" s="20" t="n"/>
      <c r="N72" s="24" t="n"/>
      <c r="O72" s="41">
        <f>IF(OR(A72="",E72=""),"",IFERROR(Parametri!$B$3-E72,""))</f>
        <v/>
      </c>
      <c r="P72" s="28">
        <f>IFERROR(IF(A72="","",IF(C72="Non partecipa","Nessuna accoglienza",IF(C72="In attesa","Conferma da verificare",IF(OR(E72="",F72=""),"Completare data/ora",IF(M72="Annullato","Annullato",IF(J72="Nessun servizio","Nessun servizio richiesto",IF(OR(K72="",L72=""),"Assegnare accoglienza",IF(M72="Completato","Completato",IF(E72+F72&lt;NOW(),"Orario trascorso da verificare",IF((E72+F72-NOW())*24&lt;Parametri!$B$10,"Arrivo imminente","Pianificato")))))))))),"Verificare dati")</f>
        <v/>
      </c>
    </row>
    <row r="73" ht="31" customHeight="1">
      <c r="A73" s="19" t="n"/>
      <c r="B73" s="19" t="n"/>
      <c r="C73" s="20" t="n"/>
      <c r="D73" s="37" t="n"/>
      <c r="E73" s="38" t="n"/>
      <c r="F73" s="39" t="n"/>
      <c r="G73" s="19" t="n"/>
      <c r="H73" s="19" t="n"/>
      <c r="I73" s="19" t="n"/>
      <c r="J73" s="19" t="n"/>
      <c r="K73" s="19" t="n"/>
      <c r="L73" s="19" t="n"/>
      <c r="M73" s="20" t="n"/>
      <c r="N73" s="24" t="n"/>
      <c r="O73" s="40">
        <f>IF(OR(A73="",E73=""),"",IFERROR(Parametri!$B$3-E73,""))</f>
        <v/>
      </c>
      <c r="P73" s="26">
        <f>IFERROR(IF(A73="","",IF(C73="Non partecipa","Nessuna accoglienza",IF(C73="In attesa","Conferma da verificare",IF(OR(E73="",F73=""),"Completare data/ora",IF(M73="Annullato","Annullato",IF(J73="Nessun servizio","Nessun servizio richiesto",IF(OR(K73="",L73=""),"Assegnare accoglienza",IF(M73="Completato","Completato",IF(E73+F73&lt;NOW(),"Orario trascorso da verificare",IF((E73+F73-NOW())*24&lt;Parametri!$B$10,"Arrivo imminente","Pianificato")))))))))),"Verificare dati")</f>
        <v/>
      </c>
    </row>
    <row r="74" ht="31" customHeight="1">
      <c r="A74" s="19" t="n"/>
      <c r="B74" s="19" t="n"/>
      <c r="C74" s="20" t="n"/>
      <c r="D74" s="37" t="n"/>
      <c r="E74" s="38" t="n"/>
      <c r="F74" s="39" t="n"/>
      <c r="G74" s="19" t="n"/>
      <c r="H74" s="19" t="n"/>
      <c r="I74" s="19" t="n"/>
      <c r="J74" s="19" t="n"/>
      <c r="K74" s="19" t="n"/>
      <c r="L74" s="19" t="n"/>
      <c r="M74" s="20" t="n"/>
      <c r="N74" s="24" t="n"/>
      <c r="O74" s="41">
        <f>IF(OR(A74="",E74=""),"",IFERROR(Parametri!$B$3-E74,""))</f>
        <v/>
      </c>
      <c r="P74" s="28">
        <f>IFERROR(IF(A74="","",IF(C74="Non partecipa","Nessuna accoglienza",IF(C74="In attesa","Conferma da verificare",IF(OR(E74="",F74=""),"Completare data/ora",IF(M74="Annullato","Annullato",IF(J74="Nessun servizio","Nessun servizio richiesto",IF(OR(K74="",L74=""),"Assegnare accoglienza",IF(M74="Completato","Completato",IF(E74+F74&lt;NOW(),"Orario trascorso da verificare",IF((E74+F74-NOW())*24&lt;Parametri!$B$10,"Arrivo imminente","Pianificato")))))))))),"Verificare dati")</f>
        <v/>
      </c>
    </row>
    <row r="75" ht="31" customHeight="1">
      <c r="A75" s="19" t="n"/>
      <c r="B75" s="19" t="n"/>
      <c r="C75" s="20" t="n"/>
      <c r="D75" s="37" t="n"/>
      <c r="E75" s="38" t="n"/>
      <c r="F75" s="39" t="n"/>
      <c r="G75" s="19" t="n"/>
      <c r="H75" s="19" t="n"/>
      <c r="I75" s="19" t="n"/>
      <c r="J75" s="19" t="n"/>
      <c r="K75" s="19" t="n"/>
      <c r="L75" s="19" t="n"/>
      <c r="M75" s="20" t="n"/>
      <c r="N75" s="24" t="n"/>
      <c r="O75" s="40">
        <f>IF(OR(A75="",E75=""),"",IFERROR(Parametri!$B$3-E75,""))</f>
        <v/>
      </c>
      <c r="P75" s="26">
        <f>IFERROR(IF(A75="","",IF(C75="Non partecipa","Nessuna accoglienza",IF(C75="In attesa","Conferma da verificare",IF(OR(E75="",F75=""),"Completare data/ora",IF(M75="Annullato","Annullato",IF(J75="Nessun servizio","Nessun servizio richiesto",IF(OR(K75="",L75=""),"Assegnare accoglienza",IF(M75="Completato","Completato",IF(E75+F75&lt;NOW(),"Orario trascorso da verificare",IF((E75+F75-NOW())*24&lt;Parametri!$B$10,"Arrivo imminente","Pianificato")))))))))),"Verificare dati")</f>
        <v/>
      </c>
    </row>
    <row r="76" ht="31" customHeight="1">
      <c r="A76" s="19" t="n"/>
      <c r="B76" s="19" t="n"/>
      <c r="C76" s="20" t="n"/>
      <c r="D76" s="37" t="n"/>
      <c r="E76" s="38" t="n"/>
      <c r="F76" s="39" t="n"/>
      <c r="G76" s="19" t="n"/>
      <c r="H76" s="19" t="n"/>
      <c r="I76" s="19" t="n"/>
      <c r="J76" s="19" t="n"/>
      <c r="K76" s="19" t="n"/>
      <c r="L76" s="19" t="n"/>
      <c r="M76" s="20" t="n"/>
      <c r="N76" s="24" t="n"/>
      <c r="O76" s="41">
        <f>IF(OR(A76="",E76=""),"",IFERROR(Parametri!$B$3-E76,""))</f>
        <v/>
      </c>
      <c r="P76" s="28">
        <f>IFERROR(IF(A76="","",IF(C76="Non partecipa","Nessuna accoglienza",IF(C76="In attesa","Conferma da verificare",IF(OR(E76="",F76=""),"Completare data/ora",IF(M76="Annullato","Annullato",IF(J76="Nessun servizio","Nessun servizio richiesto",IF(OR(K76="",L76=""),"Assegnare accoglienza",IF(M76="Completato","Completato",IF(E76+F76&lt;NOW(),"Orario trascorso da verificare",IF((E76+F76-NOW())*24&lt;Parametri!$B$10,"Arrivo imminente","Pianificato")))))))))),"Verificare dati")</f>
        <v/>
      </c>
    </row>
    <row r="77" ht="31" customHeight="1">
      <c r="A77" s="19" t="n"/>
      <c r="B77" s="19" t="n"/>
      <c r="C77" s="20" t="n"/>
      <c r="D77" s="37" t="n"/>
      <c r="E77" s="38" t="n"/>
      <c r="F77" s="39" t="n"/>
      <c r="G77" s="19" t="n"/>
      <c r="H77" s="19" t="n"/>
      <c r="I77" s="19" t="n"/>
      <c r="J77" s="19" t="n"/>
      <c r="K77" s="19" t="n"/>
      <c r="L77" s="19" t="n"/>
      <c r="M77" s="20" t="n"/>
      <c r="N77" s="24" t="n"/>
      <c r="O77" s="40">
        <f>IF(OR(A77="",E77=""),"",IFERROR(Parametri!$B$3-E77,""))</f>
        <v/>
      </c>
      <c r="P77" s="26">
        <f>IFERROR(IF(A77="","",IF(C77="Non partecipa","Nessuna accoglienza",IF(C77="In attesa","Conferma da verificare",IF(OR(E77="",F77=""),"Completare data/ora",IF(M77="Annullato","Annullato",IF(J77="Nessun servizio","Nessun servizio richiesto",IF(OR(K77="",L77=""),"Assegnare accoglienza",IF(M77="Completato","Completato",IF(E77+F77&lt;NOW(),"Orario trascorso da verificare",IF((E77+F77-NOW())*24&lt;Parametri!$B$10,"Arrivo imminente","Pianificato")))))))))),"Verificare dati")</f>
        <v/>
      </c>
    </row>
    <row r="78" ht="31" customHeight="1">
      <c r="A78" s="19" t="n"/>
      <c r="B78" s="19" t="n"/>
      <c r="C78" s="20" t="n"/>
      <c r="D78" s="37" t="n"/>
      <c r="E78" s="38" t="n"/>
      <c r="F78" s="39" t="n"/>
      <c r="G78" s="19" t="n"/>
      <c r="H78" s="19" t="n"/>
      <c r="I78" s="19" t="n"/>
      <c r="J78" s="19" t="n"/>
      <c r="K78" s="19" t="n"/>
      <c r="L78" s="19" t="n"/>
      <c r="M78" s="20" t="n"/>
      <c r="N78" s="24" t="n"/>
      <c r="O78" s="41">
        <f>IF(OR(A78="",E78=""),"",IFERROR(Parametri!$B$3-E78,""))</f>
        <v/>
      </c>
      <c r="P78" s="28">
        <f>IFERROR(IF(A78="","",IF(C78="Non partecipa","Nessuna accoglienza",IF(C78="In attesa","Conferma da verificare",IF(OR(E78="",F78=""),"Completare data/ora",IF(M78="Annullato","Annullato",IF(J78="Nessun servizio","Nessun servizio richiesto",IF(OR(K78="",L78=""),"Assegnare accoglienza",IF(M78="Completato","Completato",IF(E78+F78&lt;NOW(),"Orario trascorso da verificare",IF((E78+F78-NOW())*24&lt;Parametri!$B$10,"Arrivo imminente","Pianificato")))))))))),"Verificare dati")</f>
        <v/>
      </c>
    </row>
    <row r="79" ht="31" customHeight="1">
      <c r="A79" s="19" t="n"/>
      <c r="B79" s="19" t="n"/>
      <c r="C79" s="20" t="n"/>
      <c r="D79" s="37" t="n"/>
      <c r="E79" s="38" t="n"/>
      <c r="F79" s="39" t="n"/>
      <c r="G79" s="19" t="n"/>
      <c r="H79" s="19" t="n"/>
      <c r="I79" s="19" t="n"/>
      <c r="J79" s="19" t="n"/>
      <c r="K79" s="19" t="n"/>
      <c r="L79" s="19" t="n"/>
      <c r="M79" s="20" t="n"/>
      <c r="N79" s="24" t="n"/>
      <c r="O79" s="40">
        <f>IF(OR(A79="",E79=""),"",IFERROR(Parametri!$B$3-E79,""))</f>
        <v/>
      </c>
      <c r="P79" s="26">
        <f>IFERROR(IF(A79="","",IF(C79="Non partecipa","Nessuna accoglienza",IF(C79="In attesa","Conferma da verificare",IF(OR(E79="",F79=""),"Completare data/ora",IF(M79="Annullato","Annullato",IF(J79="Nessun servizio","Nessun servizio richiesto",IF(OR(K79="",L79=""),"Assegnare accoglienza",IF(M79="Completato","Completato",IF(E79+F79&lt;NOW(),"Orario trascorso da verificare",IF((E79+F79-NOW())*24&lt;Parametri!$B$10,"Arrivo imminente","Pianificato")))))))))),"Verificare dati")</f>
        <v/>
      </c>
    </row>
    <row r="80" ht="31" customHeight="1">
      <c r="A80" s="19" t="n"/>
      <c r="B80" s="19" t="n"/>
      <c r="C80" s="20" t="n"/>
      <c r="D80" s="37" t="n"/>
      <c r="E80" s="38" t="n"/>
      <c r="F80" s="39" t="n"/>
      <c r="G80" s="19" t="n"/>
      <c r="H80" s="19" t="n"/>
      <c r="I80" s="19" t="n"/>
      <c r="J80" s="19" t="n"/>
      <c r="K80" s="19" t="n"/>
      <c r="L80" s="19" t="n"/>
      <c r="M80" s="20" t="n"/>
      <c r="N80" s="24" t="n"/>
      <c r="O80" s="41">
        <f>IF(OR(A80="",E80=""),"",IFERROR(Parametri!$B$3-E80,""))</f>
        <v/>
      </c>
      <c r="P80" s="28">
        <f>IFERROR(IF(A80="","",IF(C80="Non partecipa","Nessuna accoglienza",IF(C80="In attesa","Conferma da verificare",IF(OR(E80="",F80=""),"Completare data/ora",IF(M80="Annullato","Annullato",IF(J80="Nessun servizio","Nessun servizio richiesto",IF(OR(K80="",L80=""),"Assegnare accoglienza",IF(M80="Completato","Completato",IF(E80+F80&lt;NOW(),"Orario trascorso da verificare",IF((E80+F80-NOW())*24&lt;Parametri!$B$10,"Arrivo imminente","Pianificato")))))))))),"Verificare dati")</f>
        <v/>
      </c>
    </row>
    <row r="81" ht="31" customHeight="1">
      <c r="A81" s="19" t="n"/>
      <c r="B81" s="19" t="n"/>
      <c r="C81" s="20" t="n"/>
      <c r="D81" s="37" t="n"/>
      <c r="E81" s="38" t="n"/>
      <c r="F81" s="39" t="n"/>
      <c r="G81" s="19" t="n"/>
      <c r="H81" s="19" t="n"/>
      <c r="I81" s="19" t="n"/>
      <c r="J81" s="19" t="n"/>
      <c r="K81" s="19" t="n"/>
      <c r="L81" s="19" t="n"/>
      <c r="M81" s="20" t="n"/>
      <c r="N81" s="24" t="n"/>
      <c r="O81" s="40">
        <f>IF(OR(A81="",E81=""),"",IFERROR(Parametri!$B$3-E81,""))</f>
        <v/>
      </c>
      <c r="P81" s="26">
        <f>IFERROR(IF(A81="","",IF(C81="Non partecipa","Nessuna accoglienza",IF(C81="In attesa","Conferma da verificare",IF(OR(E81="",F81=""),"Completare data/ora",IF(M81="Annullato","Annullato",IF(J81="Nessun servizio","Nessun servizio richiesto",IF(OR(K81="",L81=""),"Assegnare accoglienza",IF(M81="Completato","Completato",IF(E81+F81&lt;NOW(),"Orario trascorso da verificare",IF((E81+F81-NOW())*24&lt;Parametri!$B$10,"Arrivo imminente","Pianificato")))))))))),"Verificare dati")</f>
        <v/>
      </c>
    </row>
    <row r="82" ht="31" customHeight="1">
      <c r="A82" s="19" t="n"/>
      <c r="B82" s="19" t="n"/>
      <c r="C82" s="20" t="n"/>
      <c r="D82" s="37" t="n"/>
      <c r="E82" s="38" t="n"/>
      <c r="F82" s="39" t="n"/>
      <c r="G82" s="19" t="n"/>
      <c r="H82" s="19" t="n"/>
      <c r="I82" s="19" t="n"/>
      <c r="J82" s="19" t="n"/>
      <c r="K82" s="19" t="n"/>
      <c r="L82" s="19" t="n"/>
      <c r="M82" s="20" t="n"/>
      <c r="N82" s="24" t="n"/>
      <c r="O82" s="41">
        <f>IF(OR(A82="",E82=""),"",IFERROR(Parametri!$B$3-E82,""))</f>
        <v/>
      </c>
      <c r="P82" s="28">
        <f>IFERROR(IF(A82="","",IF(C82="Non partecipa","Nessuna accoglienza",IF(C82="In attesa","Conferma da verificare",IF(OR(E82="",F82=""),"Completare data/ora",IF(M82="Annullato","Annullato",IF(J82="Nessun servizio","Nessun servizio richiesto",IF(OR(K82="",L82=""),"Assegnare accoglienza",IF(M82="Completato","Completato",IF(E82+F82&lt;NOW(),"Orario trascorso da verificare",IF((E82+F82-NOW())*24&lt;Parametri!$B$10,"Arrivo imminente","Pianificato")))))))))),"Verificare dati")</f>
        <v/>
      </c>
    </row>
    <row r="83" ht="31" customHeight="1">
      <c r="A83" s="19" t="n"/>
      <c r="B83" s="19" t="n"/>
      <c r="C83" s="20" t="n"/>
      <c r="D83" s="37" t="n"/>
      <c r="E83" s="38" t="n"/>
      <c r="F83" s="39" t="n"/>
      <c r="G83" s="19" t="n"/>
      <c r="H83" s="19" t="n"/>
      <c r="I83" s="19" t="n"/>
      <c r="J83" s="19" t="n"/>
      <c r="K83" s="19" t="n"/>
      <c r="L83" s="19" t="n"/>
      <c r="M83" s="20" t="n"/>
      <c r="N83" s="24" t="n"/>
      <c r="O83" s="40">
        <f>IF(OR(A83="",E83=""),"",IFERROR(Parametri!$B$3-E83,""))</f>
        <v/>
      </c>
      <c r="P83" s="26">
        <f>IFERROR(IF(A83="","",IF(C83="Non partecipa","Nessuna accoglienza",IF(C83="In attesa","Conferma da verificare",IF(OR(E83="",F83=""),"Completare data/ora",IF(M83="Annullato","Annullato",IF(J83="Nessun servizio","Nessun servizio richiesto",IF(OR(K83="",L83=""),"Assegnare accoglienza",IF(M83="Completato","Completato",IF(E83+F83&lt;NOW(),"Orario trascorso da verificare",IF((E83+F83-NOW())*24&lt;Parametri!$B$10,"Arrivo imminente","Pianificato")))))))))),"Verificare dati")</f>
        <v/>
      </c>
    </row>
    <row r="84" ht="31" customHeight="1">
      <c r="A84" s="19" t="n"/>
      <c r="B84" s="19" t="n"/>
      <c r="C84" s="20" t="n"/>
      <c r="D84" s="37" t="n"/>
      <c r="E84" s="38" t="n"/>
      <c r="F84" s="39" t="n"/>
      <c r="G84" s="19" t="n"/>
      <c r="H84" s="19" t="n"/>
      <c r="I84" s="19" t="n"/>
      <c r="J84" s="19" t="n"/>
      <c r="K84" s="19" t="n"/>
      <c r="L84" s="19" t="n"/>
      <c r="M84" s="20" t="n"/>
      <c r="N84" s="24" t="n"/>
      <c r="O84" s="41">
        <f>IF(OR(A84="",E84=""),"",IFERROR(Parametri!$B$3-E84,""))</f>
        <v/>
      </c>
      <c r="P84" s="28">
        <f>IFERROR(IF(A84="","",IF(C84="Non partecipa","Nessuna accoglienza",IF(C84="In attesa","Conferma da verificare",IF(OR(E84="",F84=""),"Completare data/ora",IF(M84="Annullato","Annullato",IF(J84="Nessun servizio","Nessun servizio richiesto",IF(OR(K84="",L84=""),"Assegnare accoglienza",IF(M84="Completato","Completato",IF(E84+F84&lt;NOW(),"Orario trascorso da verificare",IF((E84+F84-NOW())*24&lt;Parametri!$B$10,"Arrivo imminente","Pianificato")))))))))),"Verificare dati")</f>
        <v/>
      </c>
    </row>
    <row r="85" ht="31" customHeight="1">
      <c r="A85" s="19" t="n"/>
      <c r="B85" s="19" t="n"/>
      <c r="C85" s="20" t="n"/>
      <c r="D85" s="37" t="n"/>
      <c r="E85" s="38" t="n"/>
      <c r="F85" s="39" t="n"/>
      <c r="G85" s="19" t="n"/>
      <c r="H85" s="19" t="n"/>
      <c r="I85" s="19" t="n"/>
      <c r="J85" s="19" t="n"/>
      <c r="K85" s="19" t="n"/>
      <c r="L85" s="19" t="n"/>
      <c r="M85" s="20" t="n"/>
      <c r="N85" s="24" t="n"/>
      <c r="O85" s="40">
        <f>IF(OR(A85="",E85=""),"",IFERROR(Parametri!$B$3-E85,""))</f>
        <v/>
      </c>
      <c r="P85" s="26">
        <f>IFERROR(IF(A85="","",IF(C85="Non partecipa","Nessuna accoglienza",IF(C85="In attesa","Conferma da verificare",IF(OR(E85="",F85=""),"Completare data/ora",IF(M85="Annullato","Annullato",IF(J85="Nessun servizio","Nessun servizio richiesto",IF(OR(K85="",L85=""),"Assegnare accoglienza",IF(M85="Completato","Completato",IF(E85+F85&lt;NOW(),"Orario trascorso da verificare",IF((E85+F85-NOW())*24&lt;Parametri!$B$10,"Arrivo imminente","Pianificato")))))))))),"Verificare dati")</f>
        <v/>
      </c>
    </row>
    <row r="86" ht="31" customHeight="1">
      <c r="A86" s="19" t="n"/>
      <c r="B86" s="19" t="n"/>
      <c r="C86" s="20" t="n"/>
      <c r="D86" s="37" t="n"/>
      <c r="E86" s="38" t="n"/>
      <c r="F86" s="39" t="n"/>
      <c r="G86" s="19" t="n"/>
      <c r="H86" s="19" t="n"/>
      <c r="I86" s="19" t="n"/>
      <c r="J86" s="19" t="n"/>
      <c r="K86" s="19" t="n"/>
      <c r="L86" s="19" t="n"/>
      <c r="M86" s="20" t="n"/>
      <c r="N86" s="24" t="n"/>
      <c r="O86" s="41">
        <f>IF(OR(A86="",E86=""),"",IFERROR(Parametri!$B$3-E86,""))</f>
        <v/>
      </c>
      <c r="P86" s="28">
        <f>IFERROR(IF(A86="","",IF(C86="Non partecipa","Nessuna accoglienza",IF(C86="In attesa","Conferma da verificare",IF(OR(E86="",F86=""),"Completare data/ora",IF(M86="Annullato","Annullato",IF(J86="Nessun servizio","Nessun servizio richiesto",IF(OR(K86="",L86=""),"Assegnare accoglienza",IF(M86="Completato","Completato",IF(E86+F86&lt;NOW(),"Orario trascorso da verificare",IF((E86+F86-NOW())*24&lt;Parametri!$B$10,"Arrivo imminente","Pianificato")))))))))),"Verificare dati")</f>
        <v/>
      </c>
    </row>
    <row r="87" ht="31" customHeight="1">
      <c r="A87" s="19" t="n"/>
      <c r="B87" s="19" t="n"/>
      <c r="C87" s="20" t="n"/>
      <c r="D87" s="37" t="n"/>
      <c r="E87" s="38" t="n"/>
      <c r="F87" s="39" t="n"/>
      <c r="G87" s="19" t="n"/>
      <c r="H87" s="19" t="n"/>
      <c r="I87" s="19" t="n"/>
      <c r="J87" s="19" t="n"/>
      <c r="K87" s="19" t="n"/>
      <c r="L87" s="19" t="n"/>
      <c r="M87" s="20" t="n"/>
      <c r="N87" s="24" t="n"/>
      <c r="O87" s="40">
        <f>IF(OR(A87="",E87=""),"",IFERROR(Parametri!$B$3-E87,""))</f>
        <v/>
      </c>
      <c r="P87" s="26">
        <f>IFERROR(IF(A87="","",IF(C87="Non partecipa","Nessuna accoglienza",IF(C87="In attesa","Conferma da verificare",IF(OR(E87="",F87=""),"Completare data/ora",IF(M87="Annullato","Annullato",IF(J87="Nessun servizio","Nessun servizio richiesto",IF(OR(K87="",L87=""),"Assegnare accoglienza",IF(M87="Completato","Completato",IF(E87+F87&lt;NOW(),"Orario trascorso da verificare",IF((E87+F87-NOW())*24&lt;Parametri!$B$10,"Arrivo imminente","Pianificato")))))))))),"Verificare dati")</f>
        <v/>
      </c>
    </row>
    <row r="88" ht="31" customHeight="1">
      <c r="A88" s="19" t="n"/>
      <c r="B88" s="19" t="n"/>
      <c r="C88" s="20" t="n"/>
      <c r="D88" s="37" t="n"/>
      <c r="E88" s="38" t="n"/>
      <c r="F88" s="39" t="n"/>
      <c r="G88" s="19" t="n"/>
      <c r="H88" s="19" t="n"/>
      <c r="I88" s="19" t="n"/>
      <c r="J88" s="19" t="n"/>
      <c r="K88" s="19" t="n"/>
      <c r="L88" s="19" t="n"/>
      <c r="M88" s="20" t="n"/>
      <c r="N88" s="24" t="n"/>
      <c r="O88" s="41">
        <f>IF(OR(A88="",E88=""),"",IFERROR(Parametri!$B$3-E88,""))</f>
        <v/>
      </c>
      <c r="P88" s="28">
        <f>IFERROR(IF(A88="","",IF(C88="Non partecipa","Nessuna accoglienza",IF(C88="In attesa","Conferma da verificare",IF(OR(E88="",F88=""),"Completare data/ora",IF(M88="Annullato","Annullato",IF(J88="Nessun servizio","Nessun servizio richiesto",IF(OR(K88="",L88=""),"Assegnare accoglienza",IF(M88="Completato","Completato",IF(E88+F88&lt;NOW(),"Orario trascorso da verificare",IF((E88+F88-NOW())*24&lt;Parametri!$B$10,"Arrivo imminente","Pianificato")))))))))),"Verificare dati")</f>
        <v/>
      </c>
    </row>
    <row r="89" ht="31" customHeight="1">
      <c r="A89" s="19" t="n"/>
      <c r="B89" s="19" t="n"/>
      <c r="C89" s="20" t="n"/>
      <c r="D89" s="37" t="n"/>
      <c r="E89" s="38" t="n"/>
      <c r="F89" s="39" t="n"/>
      <c r="G89" s="19" t="n"/>
      <c r="H89" s="19" t="n"/>
      <c r="I89" s="19" t="n"/>
      <c r="J89" s="19" t="n"/>
      <c r="K89" s="19" t="n"/>
      <c r="L89" s="19" t="n"/>
      <c r="M89" s="20" t="n"/>
      <c r="N89" s="24" t="n"/>
      <c r="O89" s="40">
        <f>IF(OR(A89="",E89=""),"",IFERROR(Parametri!$B$3-E89,""))</f>
        <v/>
      </c>
      <c r="P89" s="26">
        <f>IFERROR(IF(A89="","",IF(C89="Non partecipa","Nessuna accoglienza",IF(C89="In attesa","Conferma da verificare",IF(OR(E89="",F89=""),"Completare data/ora",IF(M89="Annullato","Annullato",IF(J89="Nessun servizio","Nessun servizio richiesto",IF(OR(K89="",L89=""),"Assegnare accoglienza",IF(M89="Completato","Completato",IF(E89+F89&lt;NOW(),"Orario trascorso da verificare",IF((E89+F89-NOW())*24&lt;Parametri!$B$10,"Arrivo imminente","Pianificato")))))))))),"Verificare dati")</f>
        <v/>
      </c>
    </row>
    <row r="90" ht="31" customHeight="1">
      <c r="A90" s="19" t="n"/>
      <c r="B90" s="19" t="n"/>
      <c r="C90" s="20" t="n"/>
      <c r="D90" s="37" t="n"/>
      <c r="E90" s="38" t="n"/>
      <c r="F90" s="39" t="n"/>
      <c r="G90" s="19" t="n"/>
      <c r="H90" s="19" t="n"/>
      <c r="I90" s="19" t="n"/>
      <c r="J90" s="19" t="n"/>
      <c r="K90" s="19" t="n"/>
      <c r="L90" s="19" t="n"/>
      <c r="M90" s="20" t="n"/>
      <c r="N90" s="24" t="n"/>
      <c r="O90" s="41">
        <f>IF(OR(A90="",E90=""),"",IFERROR(Parametri!$B$3-E90,""))</f>
        <v/>
      </c>
      <c r="P90" s="28">
        <f>IFERROR(IF(A90="","",IF(C90="Non partecipa","Nessuna accoglienza",IF(C90="In attesa","Conferma da verificare",IF(OR(E90="",F90=""),"Completare data/ora",IF(M90="Annullato","Annullato",IF(J90="Nessun servizio","Nessun servizio richiesto",IF(OR(K90="",L90=""),"Assegnare accoglienza",IF(M90="Completato","Completato",IF(E90+F90&lt;NOW(),"Orario trascorso da verificare",IF((E90+F90-NOW())*24&lt;Parametri!$B$10,"Arrivo imminente","Pianificato")))))))))),"Verificare dati")</f>
        <v/>
      </c>
    </row>
    <row r="91" ht="31" customHeight="1">
      <c r="A91" s="19" t="n"/>
      <c r="B91" s="19" t="n"/>
      <c r="C91" s="20" t="n"/>
      <c r="D91" s="37" t="n"/>
      <c r="E91" s="38" t="n"/>
      <c r="F91" s="39" t="n"/>
      <c r="G91" s="19" t="n"/>
      <c r="H91" s="19" t="n"/>
      <c r="I91" s="19" t="n"/>
      <c r="J91" s="19" t="n"/>
      <c r="K91" s="19" t="n"/>
      <c r="L91" s="19" t="n"/>
      <c r="M91" s="20" t="n"/>
      <c r="N91" s="24" t="n"/>
      <c r="O91" s="40">
        <f>IF(OR(A91="",E91=""),"",IFERROR(Parametri!$B$3-E91,""))</f>
        <v/>
      </c>
      <c r="P91" s="26">
        <f>IFERROR(IF(A91="","",IF(C91="Non partecipa","Nessuna accoglienza",IF(C91="In attesa","Conferma da verificare",IF(OR(E91="",F91=""),"Completare data/ora",IF(M91="Annullato","Annullato",IF(J91="Nessun servizio","Nessun servizio richiesto",IF(OR(K91="",L91=""),"Assegnare accoglienza",IF(M91="Completato","Completato",IF(E91+F91&lt;NOW(),"Orario trascorso da verificare",IF((E91+F91-NOW())*24&lt;Parametri!$B$10,"Arrivo imminente","Pianificato")))))))))),"Verificare dati")</f>
        <v/>
      </c>
    </row>
    <row r="92" ht="31" customHeight="1">
      <c r="A92" s="19" t="n"/>
      <c r="B92" s="19" t="n"/>
      <c r="C92" s="20" t="n"/>
      <c r="D92" s="37" t="n"/>
      <c r="E92" s="38" t="n"/>
      <c r="F92" s="39" t="n"/>
      <c r="G92" s="19" t="n"/>
      <c r="H92" s="19" t="n"/>
      <c r="I92" s="19" t="n"/>
      <c r="J92" s="19" t="n"/>
      <c r="K92" s="19" t="n"/>
      <c r="L92" s="19" t="n"/>
      <c r="M92" s="20" t="n"/>
      <c r="N92" s="24" t="n"/>
      <c r="O92" s="41">
        <f>IF(OR(A92="",E92=""),"",IFERROR(Parametri!$B$3-E92,""))</f>
        <v/>
      </c>
      <c r="P92" s="28">
        <f>IFERROR(IF(A92="","",IF(C92="Non partecipa","Nessuna accoglienza",IF(C92="In attesa","Conferma da verificare",IF(OR(E92="",F92=""),"Completare data/ora",IF(M92="Annullato","Annullato",IF(J92="Nessun servizio","Nessun servizio richiesto",IF(OR(K92="",L92=""),"Assegnare accoglienza",IF(M92="Completato","Completato",IF(E92+F92&lt;NOW(),"Orario trascorso da verificare",IF((E92+F92-NOW())*24&lt;Parametri!$B$10,"Arrivo imminente","Pianificato")))))))))),"Verificare dati")</f>
        <v/>
      </c>
    </row>
    <row r="93" ht="31" customHeight="1">
      <c r="A93" s="19" t="n"/>
      <c r="B93" s="19" t="n"/>
      <c r="C93" s="20" t="n"/>
      <c r="D93" s="37" t="n"/>
      <c r="E93" s="38" t="n"/>
      <c r="F93" s="39" t="n"/>
      <c r="G93" s="19" t="n"/>
      <c r="H93" s="19" t="n"/>
      <c r="I93" s="19" t="n"/>
      <c r="J93" s="19" t="n"/>
      <c r="K93" s="19" t="n"/>
      <c r="L93" s="19" t="n"/>
      <c r="M93" s="20" t="n"/>
      <c r="N93" s="24" t="n"/>
      <c r="O93" s="40">
        <f>IF(OR(A93="",E93=""),"",IFERROR(Parametri!$B$3-E93,""))</f>
        <v/>
      </c>
      <c r="P93" s="26">
        <f>IFERROR(IF(A93="","",IF(C93="Non partecipa","Nessuna accoglienza",IF(C93="In attesa","Conferma da verificare",IF(OR(E93="",F93=""),"Completare data/ora",IF(M93="Annullato","Annullato",IF(J93="Nessun servizio","Nessun servizio richiesto",IF(OR(K93="",L93=""),"Assegnare accoglienza",IF(M93="Completato","Completato",IF(E93+F93&lt;NOW(),"Orario trascorso da verificare",IF((E93+F93-NOW())*24&lt;Parametri!$B$10,"Arrivo imminente","Pianificato")))))))))),"Verificare dati")</f>
        <v/>
      </c>
    </row>
    <row r="94" ht="31" customHeight="1">
      <c r="A94" s="19" t="n"/>
      <c r="B94" s="19" t="n"/>
      <c r="C94" s="20" t="n"/>
      <c r="D94" s="37" t="n"/>
      <c r="E94" s="38" t="n"/>
      <c r="F94" s="39" t="n"/>
      <c r="G94" s="19" t="n"/>
      <c r="H94" s="19" t="n"/>
      <c r="I94" s="19" t="n"/>
      <c r="J94" s="19" t="n"/>
      <c r="K94" s="19" t="n"/>
      <c r="L94" s="19" t="n"/>
      <c r="M94" s="20" t="n"/>
      <c r="N94" s="24" t="n"/>
      <c r="O94" s="41">
        <f>IF(OR(A94="",E94=""),"",IFERROR(Parametri!$B$3-E94,""))</f>
        <v/>
      </c>
      <c r="P94" s="28">
        <f>IFERROR(IF(A94="","",IF(C94="Non partecipa","Nessuna accoglienza",IF(C94="In attesa","Conferma da verificare",IF(OR(E94="",F94=""),"Completare data/ora",IF(M94="Annullato","Annullato",IF(J94="Nessun servizio","Nessun servizio richiesto",IF(OR(K94="",L94=""),"Assegnare accoglienza",IF(M94="Completato","Completato",IF(E94+F94&lt;NOW(),"Orario trascorso da verificare",IF((E94+F94-NOW())*24&lt;Parametri!$B$10,"Arrivo imminente","Pianificato")))))))))),"Verificare dati")</f>
        <v/>
      </c>
    </row>
    <row r="95" ht="31" customHeight="1">
      <c r="A95" s="19" t="n"/>
      <c r="B95" s="19" t="n"/>
      <c r="C95" s="20" t="n"/>
      <c r="D95" s="37" t="n"/>
      <c r="E95" s="38" t="n"/>
      <c r="F95" s="39" t="n"/>
      <c r="G95" s="19" t="n"/>
      <c r="H95" s="19" t="n"/>
      <c r="I95" s="19" t="n"/>
      <c r="J95" s="19" t="n"/>
      <c r="K95" s="19" t="n"/>
      <c r="L95" s="19" t="n"/>
      <c r="M95" s="20" t="n"/>
      <c r="N95" s="24" t="n"/>
      <c r="O95" s="40">
        <f>IF(OR(A95="",E95=""),"",IFERROR(Parametri!$B$3-E95,""))</f>
        <v/>
      </c>
      <c r="P95" s="26">
        <f>IFERROR(IF(A95="","",IF(C95="Non partecipa","Nessuna accoglienza",IF(C95="In attesa","Conferma da verificare",IF(OR(E95="",F95=""),"Completare data/ora",IF(M95="Annullato","Annullato",IF(J95="Nessun servizio","Nessun servizio richiesto",IF(OR(K95="",L95=""),"Assegnare accoglienza",IF(M95="Completato","Completato",IF(E95+F95&lt;NOW(),"Orario trascorso da verificare",IF((E95+F95-NOW())*24&lt;Parametri!$B$10,"Arrivo imminente","Pianificato")))))))))),"Verificare dati")</f>
        <v/>
      </c>
    </row>
    <row r="96" ht="31" customHeight="1">
      <c r="A96" s="19" t="n"/>
      <c r="B96" s="19" t="n"/>
      <c r="C96" s="20" t="n"/>
      <c r="D96" s="37" t="n"/>
      <c r="E96" s="38" t="n"/>
      <c r="F96" s="39" t="n"/>
      <c r="G96" s="19" t="n"/>
      <c r="H96" s="19" t="n"/>
      <c r="I96" s="19" t="n"/>
      <c r="J96" s="19" t="n"/>
      <c r="K96" s="19" t="n"/>
      <c r="L96" s="19" t="n"/>
      <c r="M96" s="20" t="n"/>
      <c r="N96" s="24" t="n"/>
      <c r="O96" s="41">
        <f>IF(OR(A96="",E96=""),"",IFERROR(Parametri!$B$3-E96,""))</f>
        <v/>
      </c>
      <c r="P96" s="28">
        <f>IFERROR(IF(A96="","",IF(C96="Non partecipa","Nessuna accoglienza",IF(C96="In attesa","Conferma da verificare",IF(OR(E96="",F96=""),"Completare data/ora",IF(M96="Annullato","Annullato",IF(J96="Nessun servizio","Nessun servizio richiesto",IF(OR(K96="",L96=""),"Assegnare accoglienza",IF(M96="Completato","Completato",IF(E96+F96&lt;NOW(),"Orario trascorso da verificare",IF((E96+F96-NOW())*24&lt;Parametri!$B$10,"Arrivo imminente","Pianificato")))))))))),"Verificare dati")</f>
        <v/>
      </c>
    </row>
    <row r="97" ht="31" customHeight="1">
      <c r="A97" s="19" t="n"/>
      <c r="B97" s="19" t="n"/>
      <c r="C97" s="20" t="n"/>
      <c r="D97" s="37" t="n"/>
      <c r="E97" s="38" t="n"/>
      <c r="F97" s="39" t="n"/>
      <c r="G97" s="19" t="n"/>
      <c r="H97" s="19" t="n"/>
      <c r="I97" s="19" t="n"/>
      <c r="J97" s="19" t="n"/>
      <c r="K97" s="19" t="n"/>
      <c r="L97" s="19" t="n"/>
      <c r="M97" s="20" t="n"/>
      <c r="N97" s="24" t="n"/>
      <c r="O97" s="40">
        <f>IF(OR(A97="",E97=""),"",IFERROR(Parametri!$B$3-E97,""))</f>
        <v/>
      </c>
      <c r="P97" s="26">
        <f>IFERROR(IF(A97="","",IF(C97="Non partecipa","Nessuna accoglienza",IF(C97="In attesa","Conferma da verificare",IF(OR(E97="",F97=""),"Completare data/ora",IF(M97="Annullato","Annullato",IF(J97="Nessun servizio","Nessun servizio richiesto",IF(OR(K97="",L97=""),"Assegnare accoglienza",IF(M97="Completato","Completato",IF(E97+F97&lt;NOW(),"Orario trascorso da verificare",IF((E97+F97-NOW())*24&lt;Parametri!$B$10,"Arrivo imminente","Pianificato")))))))))),"Verificare dati")</f>
        <v/>
      </c>
    </row>
    <row r="98" ht="31" customHeight="1">
      <c r="A98" s="19" t="n"/>
      <c r="B98" s="19" t="n"/>
      <c r="C98" s="20" t="n"/>
      <c r="D98" s="37" t="n"/>
      <c r="E98" s="38" t="n"/>
      <c r="F98" s="39" t="n"/>
      <c r="G98" s="19" t="n"/>
      <c r="H98" s="19" t="n"/>
      <c r="I98" s="19" t="n"/>
      <c r="J98" s="19" t="n"/>
      <c r="K98" s="19" t="n"/>
      <c r="L98" s="19" t="n"/>
      <c r="M98" s="20" t="n"/>
      <c r="N98" s="24" t="n"/>
      <c r="O98" s="41">
        <f>IF(OR(A98="",E98=""),"",IFERROR(Parametri!$B$3-E98,""))</f>
        <v/>
      </c>
      <c r="P98" s="28">
        <f>IFERROR(IF(A98="","",IF(C98="Non partecipa","Nessuna accoglienza",IF(C98="In attesa","Conferma da verificare",IF(OR(E98="",F98=""),"Completare data/ora",IF(M98="Annullato","Annullato",IF(J98="Nessun servizio","Nessun servizio richiesto",IF(OR(K98="",L98=""),"Assegnare accoglienza",IF(M98="Completato","Completato",IF(E98+F98&lt;NOW(),"Orario trascorso da verificare",IF((E98+F98-NOW())*24&lt;Parametri!$B$10,"Arrivo imminente","Pianificato")))))))))),"Verificare dati")</f>
        <v/>
      </c>
    </row>
    <row r="99" ht="31" customHeight="1">
      <c r="A99" s="19" t="n"/>
      <c r="B99" s="19" t="n"/>
      <c r="C99" s="20" t="n"/>
      <c r="D99" s="37" t="n"/>
      <c r="E99" s="38" t="n"/>
      <c r="F99" s="39" t="n"/>
      <c r="G99" s="19" t="n"/>
      <c r="H99" s="19" t="n"/>
      <c r="I99" s="19" t="n"/>
      <c r="J99" s="19" t="n"/>
      <c r="K99" s="19" t="n"/>
      <c r="L99" s="19" t="n"/>
      <c r="M99" s="20" t="n"/>
      <c r="N99" s="24" t="n"/>
      <c r="O99" s="40">
        <f>IF(OR(A99="",E99=""),"",IFERROR(Parametri!$B$3-E99,""))</f>
        <v/>
      </c>
      <c r="P99" s="26">
        <f>IFERROR(IF(A99="","",IF(C99="Non partecipa","Nessuna accoglienza",IF(C99="In attesa","Conferma da verificare",IF(OR(E99="",F99=""),"Completare data/ora",IF(M99="Annullato","Annullato",IF(J99="Nessun servizio","Nessun servizio richiesto",IF(OR(K99="",L99=""),"Assegnare accoglienza",IF(M99="Completato","Completato",IF(E99+F99&lt;NOW(),"Orario trascorso da verificare",IF((E99+F99-NOW())*24&lt;Parametri!$B$10,"Arrivo imminente","Pianificato")))))))))),"Verificare dati")</f>
        <v/>
      </c>
    </row>
    <row r="100" ht="31" customHeight="1">
      <c r="A100" s="19" t="n"/>
      <c r="B100" s="19" t="n"/>
      <c r="C100" s="20" t="n"/>
      <c r="D100" s="37" t="n"/>
      <c r="E100" s="38" t="n"/>
      <c r="F100" s="39" t="n"/>
      <c r="G100" s="19" t="n"/>
      <c r="H100" s="19" t="n"/>
      <c r="I100" s="19" t="n"/>
      <c r="J100" s="19" t="n"/>
      <c r="K100" s="19" t="n"/>
      <c r="L100" s="19" t="n"/>
      <c r="M100" s="20" t="n"/>
      <c r="N100" s="24" t="n"/>
      <c r="O100" s="41">
        <f>IF(OR(A100="",E100=""),"",IFERROR(Parametri!$B$3-E100,""))</f>
        <v/>
      </c>
      <c r="P100" s="28">
        <f>IFERROR(IF(A100="","",IF(C100="Non partecipa","Nessuna accoglienza",IF(C100="In attesa","Conferma da verificare",IF(OR(E100="",F100=""),"Completare data/ora",IF(M100="Annullato","Annullato",IF(J100="Nessun servizio","Nessun servizio richiesto",IF(OR(K100="",L100=""),"Assegnare accoglienza",IF(M100="Completato","Completato",IF(E100+F100&lt;NOW(),"Orario trascorso da verificare",IF((E100+F100-NOW())*24&lt;Parametri!$B$10,"Arrivo imminente","Pianificato")))))))))),"Verificare dati")</f>
        <v/>
      </c>
    </row>
    <row r="101" ht="31" customHeight="1">
      <c r="A101" s="19" t="n"/>
      <c r="B101" s="19" t="n"/>
      <c r="C101" s="20" t="n"/>
      <c r="D101" s="37" t="n"/>
      <c r="E101" s="38" t="n"/>
      <c r="F101" s="39" t="n"/>
      <c r="G101" s="19" t="n"/>
      <c r="H101" s="19" t="n"/>
      <c r="I101" s="19" t="n"/>
      <c r="J101" s="19" t="n"/>
      <c r="K101" s="19" t="n"/>
      <c r="L101" s="19" t="n"/>
      <c r="M101" s="20" t="n"/>
      <c r="N101" s="24" t="n"/>
      <c r="O101" s="40">
        <f>IF(OR(A101="",E101=""),"",IFERROR(Parametri!$B$3-E101,""))</f>
        <v/>
      </c>
      <c r="P101" s="26">
        <f>IFERROR(IF(A101="","",IF(C101="Non partecipa","Nessuna accoglienza",IF(C101="In attesa","Conferma da verificare",IF(OR(E101="",F101=""),"Completare data/ora",IF(M101="Annullato","Annullato",IF(J101="Nessun servizio","Nessun servizio richiesto",IF(OR(K101="",L101=""),"Assegnare accoglienza",IF(M101="Completato","Completato",IF(E101+F101&lt;NOW(),"Orario trascorso da verificare",IF((E101+F101-NOW())*24&lt;Parametri!$B$10,"Arrivo imminente","Pianificato")))))))))),"Verificare dati")</f>
        <v/>
      </c>
    </row>
    <row r="102" ht="31" customHeight="1">
      <c r="A102" s="19" t="n"/>
      <c r="B102" s="19" t="n"/>
      <c r="C102" s="20" t="n"/>
      <c r="D102" s="37" t="n"/>
      <c r="E102" s="38" t="n"/>
      <c r="F102" s="39" t="n"/>
      <c r="G102" s="19" t="n"/>
      <c r="H102" s="19" t="n"/>
      <c r="I102" s="19" t="n"/>
      <c r="J102" s="19" t="n"/>
      <c r="K102" s="19" t="n"/>
      <c r="L102" s="19" t="n"/>
      <c r="M102" s="20" t="n"/>
      <c r="N102" s="24" t="n"/>
      <c r="O102" s="41">
        <f>IF(OR(A102="",E102=""),"",IFERROR(Parametri!$B$3-E102,""))</f>
        <v/>
      </c>
      <c r="P102" s="28">
        <f>IFERROR(IF(A102="","",IF(C102="Non partecipa","Nessuna accoglienza",IF(C102="In attesa","Conferma da verificare",IF(OR(E102="",F102=""),"Completare data/ora",IF(M102="Annullato","Annullato",IF(J102="Nessun servizio","Nessun servizio richiesto",IF(OR(K102="",L102=""),"Assegnare accoglienza",IF(M102="Completato","Completato",IF(E102+F102&lt;NOW(),"Orario trascorso da verificare",IF((E102+F102-NOW())*24&lt;Parametri!$B$10,"Arrivo imminente","Pianificato")))))))))),"Verificare dati")</f>
        <v/>
      </c>
    </row>
    <row r="103" ht="31" customHeight="1">
      <c r="A103" s="19" t="n"/>
      <c r="B103" s="19" t="n"/>
      <c r="C103" s="20" t="n"/>
      <c r="D103" s="37" t="n"/>
      <c r="E103" s="38" t="n"/>
      <c r="F103" s="39" t="n"/>
      <c r="G103" s="19" t="n"/>
      <c r="H103" s="19" t="n"/>
      <c r="I103" s="19" t="n"/>
      <c r="J103" s="19" t="n"/>
      <c r="K103" s="19" t="n"/>
      <c r="L103" s="19" t="n"/>
      <c r="M103" s="20" t="n"/>
      <c r="N103" s="24" t="n"/>
      <c r="O103" s="40">
        <f>IF(OR(A103="",E103=""),"",IFERROR(Parametri!$B$3-E103,""))</f>
        <v/>
      </c>
      <c r="P103" s="26">
        <f>IFERROR(IF(A103="","",IF(C103="Non partecipa","Nessuna accoglienza",IF(C103="In attesa","Conferma da verificare",IF(OR(E103="",F103=""),"Completare data/ora",IF(M103="Annullato","Annullato",IF(J103="Nessun servizio","Nessun servizio richiesto",IF(OR(K103="",L103=""),"Assegnare accoglienza",IF(M103="Completato","Completato",IF(E103+F103&lt;NOW(),"Orario trascorso da verificare",IF((E103+F103-NOW())*24&lt;Parametri!$B$10,"Arrivo imminente","Pianificato")))))))))),"Verificare dati")</f>
        <v/>
      </c>
    </row>
    <row r="104" ht="31" customHeight="1">
      <c r="A104" s="19" t="n"/>
      <c r="B104" s="19" t="n"/>
      <c r="C104" s="20" t="n"/>
      <c r="D104" s="37" t="n"/>
      <c r="E104" s="38" t="n"/>
      <c r="F104" s="39" t="n"/>
      <c r="G104" s="19" t="n"/>
      <c r="H104" s="19" t="n"/>
      <c r="I104" s="19" t="n"/>
      <c r="J104" s="19" t="n"/>
      <c r="K104" s="19" t="n"/>
      <c r="L104" s="19" t="n"/>
      <c r="M104" s="20" t="n"/>
      <c r="N104" s="24" t="n"/>
      <c r="O104" s="41">
        <f>IF(OR(A104="",E104=""),"",IFERROR(Parametri!$B$3-E104,""))</f>
        <v/>
      </c>
      <c r="P104" s="28">
        <f>IFERROR(IF(A104="","",IF(C104="Non partecipa","Nessuna accoglienza",IF(C104="In attesa","Conferma da verificare",IF(OR(E104="",F104=""),"Completare data/ora",IF(M104="Annullato","Annullato",IF(J104="Nessun servizio","Nessun servizio richiesto",IF(OR(K104="",L104=""),"Assegnare accoglienza",IF(M104="Completato","Completato",IF(E104+F104&lt;NOW(),"Orario trascorso da verificare",IF((E104+F104-NOW())*24&lt;Parametri!$B$10,"Arrivo imminente","Pianificato")))))))))),"Verificare dati")</f>
        <v/>
      </c>
    </row>
  </sheetData>
  <autoFilter ref="A4:P104"/>
  <mergeCells count="1">
    <mergeCell ref="A1:P1"/>
  </mergeCells>
  <conditionalFormatting sqref="P5:P104">
    <cfRule type="expression" priority="1" dxfId="0">
      <formula>OR($P5="Assegnare accoglienza",$P5="Completare data/ora",$P5="Arrivo imminente",$P5="Orario trascorso da verificare",$P5="Conferma da verificare",$P5="Verificare dati")</formula>
    </cfRule>
    <cfRule type="expression" priority="2" dxfId="1">
      <formula>OR($P5="Completato",$P5="Pianificato")</formula>
    </cfRule>
  </conditionalFormatting>
  <conditionalFormatting sqref="D5:D104">
    <cfRule type="expression" priority="3" dxfId="2">
      <formula>AND(ISNUMBER($D5),$D5&gt;Parametri!$B$5)</formula>
    </cfRule>
  </conditionalFormatting>
  <conditionalFormatting sqref="E5:F104">
    <cfRule type="expression" priority="4" dxfId="0">
      <formula>AND($C5="Confermato",OR($E5="",$F5=""))</formula>
    </cfRule>
  </conditionalFormatting>
  <conditionalFormatting sqref="N5:N104">
    <cfRule type="expression" priority="5" dxfId="0">
      <formula>AND(ISNUMBER($N5),$N5&gt;Parametri!$B$9)</formula>
    </cfRule>
  </conditionalFormatting>
  <dataValidations count="8">
    <dataValidation sqref="C5:C104" showDropDown="0" showInputMessage="1" showErrorMessage="1" allowBlank="0" errorTitle="Valore non previsto" error="Selezionare una conferma dall'elenco." promptTitle="Conferma" prompt="Scegliere una delle opzioni previste." type="list" errorStyle="stop">
      <formula1>Parametri!$D$3:$D$5</formula1>
    </dataValidation>
    <dataValidation sqref="D5:D104" showDropDown="0" showInputMessage="1" showErrorMessage="1" allowBlank="0" errorTitle="Quantità non valida" error="Inserire almeno 1 persona senza superare il limite." promptTitle="Numero di persone" prompt="Inserire un numero intero entro il limite indicato." type="whole" errorStyle="stop" operator="between">
      <formula1>1</formula1>
      <formula2>Parametri!$B$8</formula2>
    </dataValidation>
    <dataValidation sqref="E5:E104" showDropDown="0" showInputMessage="1" showErrorMessage="1" allowBlank="0" errorTitle="Data fuori intervallo" error="Verificare la data minima e la data massima in Parametri." promptTitle="Data di arrivo" prompt="Inserire una data compresa nei limiti visibili in Parametri." type="date" errorStyle="stop" operator="between">
      <formula1>Parametri!$B$6</formula1>
      <formula2>Parametri!$B$7</formula2>
    </dataValidation>
    <dataValidation sqref="F5:F104" showDropDown="0" showInputMessage="1" showErrorMessage="1" allowBlank="0" errorTitle="Ora non valida" error="Inserire un orario compreso nella giornata." promptTitle="Ora di arrivo" prompt="Inserire un orario valido." type="time" errorStyle="stop" operator="between">
      <formula1>0</formula1>
      <formula2>0.9999884259</formula2>
    </dataValidation>
    <dataValidation sqref="G5:G104" showDropDown="0" showInputMessage="1" showErrorMessage="1" allowBlank="0" errorTitle="Mezzo non previsto" error="Selezionare un mezzo presente nell'elenco." promptTitle="Mezzo di arrivo" prompt="Scegliere un mezzo dall'elenco." type="list" errorStyle="stop">
      <formula1>Parametri!$E$3:$E$7</formula1>
    </dataValidation>
    <dataValidation sqref="J5:J104" showDropDown="0" showInputMessage="1" showErrorMessage="1" allowBlank="0" errorTitle="Servizio non previsto" error="Selezionare un servizio presente nell'elenco." promptTitle="Servizio accoglienza" prompt="Scegliere il servizio previsto." type="list" errorStyle="stop">
      <formula1>Parametri!$F$3:$F$7</formula1>
    </dataValidation>
    <dataValidation sqref="M5:M104" showDropDown="0" showInputMessage="1" showErrorMessage="1" allowBlank="0" errorTitle="Stato non previsto" error="Selezionare uno stato presente nell'elenco." promptTitle="Stato operativo" prompt="Scegliere lo stato corrente." type="list" errorStyle="stop">
      <formula1>Parametri!$G$3:$G$6</formula1>
    </dataValidation>
    <dataValidation sqref="N5:N104" showDropDown="0" showInputMessage="1" showErrorMessage="1" allowBlank="0" errorTitle="Importo fuori limite" error="Verificare l'importo massimo indicativo in Parametri." promptTitle="Importo stimato" prompt="Inserire un importo indicativo entro il limite visibile." type="decimal" errorStyle="stop" operator="between">
      <formula1>0</formula1>
      <formula2>Parametri!$B$9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G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" customWidth="1" min="3" max="3"/>
    <col width="18" customWidth="1" min="4" max="4"/>
    <col width="18" customWidth="1" min="5" max="5"/>
    <col width="31" customWidth="1" min="6" max="6"/>
    <col width="20" customWidth="1" min="7" max="7"/>
  </cols>
  <sheetData>
    <row r="1" ht="28" customHeight="1">
      <c r="A1" s="1" t="inlineStr">
        <is>
          <t>Parametri modificabili per la pianificazione degli arrivi</t>
        </is>
      </c>
    </row>
    <row r="2">
      <c r="A2" s="2" t="inlineStr">
        <is>
          <t>Ipotesi e limiti</t>
        </is>
      </c>
      <c r="B2" s="2" t="inlineStr">
        <is>
          <t>Valore</t>
        </is>
      </c>
      <c r="D2" s="2" t="inlineStr">
        <is>
          <t>Conferma</t>
        </is>
      </c>
      <c r="E2" s="2" t="inlineStr">
        <is>
          <t>Mezzo</t>
        </is>
      </c>
      <c r="F2" s="2" t="inlineStr">
        <is>
          <t>Servizio accoglienza</t>
        </is>
      </c>
      <c r="G2" s="2" t="inlineStr">
        <is>
          <t>Stato</t>
        </is>
      </c>
    </row>
    <row r="3">
      <c r="A3" s="8" t="inlineStr">
        <is>
          <t>Data matrimonio</t>
        </is>
      </c>
      <c r="B3" s="42" t="n">
        <v>46558</v>
      </c>
      <c r="D3" s="19" t="inlineStr">
        <is>
          <t>Confermato</t>
        </is>
      </c>
      <c r="E3" s="19" t="inlineStr">
        <is>
          <t>Aereo</t>
        </is>
      </c>
      <c r="F3" s="19" t="inlineStr">
        <is>
          <t>Transfer condiviso</t>
        </is>
      </c>
      <c r="G3" s="19" t="inlineStr">
        <is>
          <t>Da pianificare</t>
        </is>
      </c>
    </row>
    <row r="4">
      <c r="A4" s="3" t="inlineStr">
        <is>
          <t>Budget indicativo accoglienza</t>
        </is>
      </c>
      <c r="B4" s="30" t="n">
        <v>2000</v>
      </c>
      <c r="D4" s="19" t="inlineStr">
        <is>
          <t>In attesa</t>
        </is>
      </c>
      <c r="E4" s="19" t="inlineStr">
        <is>
          <t>Treno</t>
        </is>
      </c>
      <c r="F4" s="19" t="inlineStr">
        <is>
          <t>Transfer privato</t>
        </is>
      </c>
      <c r="G4" s="19" t="inlineStr">
        <is>
          <t>Pianificato</t>
        </is>
      </c>
    </row>
    <row r="5">
      <c r="A5" s="8" t="inlineStr">
        <is>
          <t>Capienza indicativa per gruppo</t>
        </is>
      </c>
      <c r="B5" s="43" t="n">
        <v>8</v>
      </c>
      <c r="D5" s="19" t="inlineStr">
        <is>
          <t>Non partecipa</t>
        </is>
      </c>
      <c r="E5" s="19" t="inlineStr">
        <is>
          <t>Autobus</t>
        </is>
      </c>
      <c r="F5" s="19" t="inlineStr">
        <is>
          <t>Accoglienza al punto di arrivo</t>
        </is>
      </c>
      <c r="G5" s="19" t="inlineStr">
        <is>
          <t>Completato</t>
        </is>
      </c>
    </row>
    <row r="6">
      <c r="A6" s="3" t="inlineStr">
        <is>
          <t>Data minima di arrivo</t>
        </is>
      </c>
      <c r="B6" s="42" t="n">
        <v>46276</v>
      </c>
      <c r="E6" s="19" t="inlineStr">
        <is>
          <t>Auto propria</t>
        </is>
      </c>
      <c r="F6" s="19" t="inlineStr">
        <is>
          <t>Nessun servizio</t>
        </is>
      </c>
      <c r="G6" s="19" t="inlineStr">
        <is>
          <t>Annullato</t>
        </is>
      </c>
    </row>
    <row r="7">
      <c r="A7" s="8" t="inlineStr">
        <is>
          <t>Data massima di arrivo</t>
        </is>
      </c>
      <c r="B7" s="42" t="n">
        <v>46558</v>
      </c>
      <c r="E7" s="19" t="inlineStr">
        <is>
          <t>Altro</t>
        </is>
      </c>
      <c r="F7" s="19" t="inlineStr">
        <is>
          <t>Da definire</t>
        </is>
      </c>
    </row>
    <row r="8">
      <c r="A8" s="3" t="inlineStr">
        <is>
          <t>Persone massime per registrazione</t>
        </is>
      </c>
      <c r="B8" s="43" t="n">
        <v>20</v>
      </c>
    </row>
    <row r="9">
      <c r="A9" s="8" t="inlineStr">
        <is>
          <t>Importo massimo indicativo per servizio</t>
        </is>
      </c>
      <c r="B9" s="30" t="n">
        <v>500</v>
      </c>
    </row>
    <row r="10">
      <c r="A10" s="3" t="inlineStr">
        <is>
          <t>Soglia di arrivo imminente</t>
        </is>
      </c>
      <c r="B10" s="44" t="n">
        <v>72</v>
      </c>
    </row>
    <row r="11"/>
    <row r="12" ht="34" customHeight="1">
      <c r="A12" s="33" t="inlineStr">
        <is>
          <t>Valori ed elenchi sono ipotesi operative modificabili: verificare sempre orari, disponibilità e importi con i referenti.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2026-09-11T23:42:41Z</dcterms:created>
  <dcterms:modified xmlns:dcterms="http://purl.org/dc/terms/" xmlns:xsi="http://www.w3.org/2001/XMLSchema-instance" xsi:type="dcterms:W3CDTF">2026-09-11T23:42:41+00:00Z</dcterms:modified>
</cp:coreProperties>
</file>