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0" hidden="1">'Riepilogo'!$A$12:$G$112</definedName>
    <definedName name="_xlnm.Print_Area" localSheetId="0">'Riepilogo'!$A$1:$Q$35</definedName>
    <definedName name="_xlnm.Print_Area" localSheetId="1">'Budget'!$A$1:$I$104</definedName>
    <definedName name="_xlnm.Print_Area" localSheetId="2">'Parametri'!$A$1:$E$109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;[Red]-€ #,##0.00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3D3034"/>
      <sz val="10"/>
    </font>
    <font>
      <name val="Aptos"/>
      <b val="1"/>
      <color rgb="00FFFFFF"/>
      <sz val="10"/>
    </font>
    <font>
      <name val="Aptos"/>
      <b val="1"/>
      <color rgb="003D3034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9A6B3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top" wrapText="1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166" fontId="2" fillId="3" borderId="1" applyAlignment="1" pivotButton="0" quotePrefix="0" xfId="0">
      <alignment horizontal="center" vertical="center" wrapText="1"/>
    </xf>
    <xf numFmtId="2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Massimale e pianificato per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'Riepilogo'!B12</f>
            </strRef>
          </tx>
          <spPr>
            <a:solidFill xmlns:a="http://schemas.openxmlformats.org/drawingml/2006/main">
              <a:srgbClr val="9A6B3F"/>
            </a:solidFill>
            <a:ln xmlns:a="http://schemas.openxmlformats.org/drawingml/2006/main">
              <a:solidFill>
                <a:srgbClr val="9A6B3F"/>
              </a:solidFill>
              <a:prstDash val="solid"/>
            </a:ln>
          </spPr>
          <cat>
            <numRef>
              <f>'Riepilogo'!$A$13:$A$22</f>
            </numRef>
          </cat>
          <val>
            <numRef>
              <f>'Riepilogo'!$B$13:$B$22</f>
            </numRef>
          </val>
        </ser>
        <ser>
          <idx val="1"/>
          <order val="1"/>
          <tx>
            <strRef>
              <f>'Riepilogo'!C12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'Riepilogo'!$A$13:$A$22</f>
            </numRef>
          </cat>
          <val>
            <numRef>
              <f>'Riepilogo'!$C$13:$C$22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04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laVociBudget" displayName="TabellaVociBudget" ref="A4:I104" headerRowCount="1">
  <autoFilter ref="A4:I104"/>
  <tableColumns count="9">
    <tableColumn id="1" name="Categoria"/>
    <tableColumn id="2" name="Attività"/>
    <tableColumn id="3" name="Data prevista"/>
    <tableColumn id="4" name="Quantità (persone/unità)"/>
    <tableColumn id="5" name="Importo unitario"/>
    <tableColumn id="6" name="Importo totale"/>
    <tableColumn id="7" name="Fornitore"/>
    <tableColumn id="8" name="Responsabile"/>
    <tableColumn id="9" name="Stato"/>
  </tableColumns>
</table>
</file>

<file path=xl/tables/table2.xml><?xml version="1.0" encoding="utf-8"?>
<table xmlns="http://schemas.openxmlformats.org/spreadsheetml/2006/main" id="2" name="TabellaCategorieBudget" displayName="TabellaCategorieBudget" ref="A9:C109" headerRowCount="1">
  <autoFilter ref="A9:C109"/>
  <tableColumns count="3">
    <tableColumn id="1" name="Categoria"/>
    <tableColumn id="2" name="Massimale"/>
    <tableColumn id="3" name="Not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7" customWidth="1" min="3" max="3"/>
    <col width="17" customWidth="1" min="4" max="4"/>
    <col width="17" customWidth="1" min="5" max="5"/>
    <col width="13" customWidth="1" min="6" max="6"/>
    <col width="21" customWidth="1" min="7" max="7"/>
    <col width="3" customWidth="1" min="8" max="8"/>
    <col width="3" customWidth="1" min="9" max="9"/>
  </cols>
  <sheetData>
    <row r="1" ht="28" customHeight="1">
      <c r="A1" s="1" t="inlineStr">
        <is>
          <t>Riepilogo del budget matrimonio per categoria</t>
        </is>
      </c>
      <c r="B1" s="25" t="n"/>
      <c r="C1" s="25" t="n"/>
      <c r="D1" s="25" t="n"/>
      <c r="E1" s="25" t="n"/>
      <c r="F1" s="25" t="n"/>
      <c r="G1" s="26" t="n"/>
    </row>
    <row r="2"/>
    <row r="3">
      <c r="A3" s="2" t="inlineStr">
        <is>
          <t>Indicatore</t>
        </is>
      </c>
      <c r="B3" s="2" t="inlineStr">
        <is>
          <t>Valore</t>
        </is>
      </c>
    </row>
    <row r="4">
      <c r="A4" s="3" t="inlineStr">
        <is>
          <t>Budget complessivo</t>
        </is>
      </c>
      <c r="B4" s="27">
        <f>IF(COUNT(Parametri!$B$10:$B$109)=0,"",IFERROR(SUM(Parametri!$B$10:$B$109),""))</f>
        <v/>
      </c>
    </row>
    <row r="5">
      <c r="A5" s="5" t="inlineStr">
        <is>
          <t>Totale pianificato</t>
        </is>
      </c>
      <c r="B5" s="28">
        <f>IF(COUNT(Budget!$F$5:$F$104)=0,"",IFERROR(SUMIF(Budget!$I$5:$I$104,"&lt;&gt;"&amp;Parametri!$E$6,Budget!$F$5:$F$104),""))</f>
        <v/>
      </c>
    </row>
    <row r="6">
      <c r="A6" s="3" t="inlineStr">
        <is>
          <t>Totale confermato</t>
        </is>
      </c>
      <c r="B6" s="27">
        <f>IF(COUNT(Budget!$F$5:$F$104)=0,"",IFERROR(SUMIF(Budget!$I$5:$I$104,Parametri!$E$5,Budget!$F$5:$F$104),""))</f>
        <v/>
      </c>
    </row>
    <row r="7">
      <c r="A7" s="5" t="inlineStr">
        <is>
          <t>Residuo complessivo</t>
        </is>
      </c>
      <c r="B7" s="28">
        <f>IF(OR(B4="",B5=""),"",IFERROR(B4-B5,""))</f>
        <v/>
      </c>
    </row>
    <row r="8">
      <c r="A8" s="3" t="inlineStr">
        <is>
          <t>Utilizzo complessivo</t>
        </is>
      </c>
      <c r="B8" s="29">
        <f>IFERROR(B5/B4,"")</f>
        <v/>
      </c>
    </row>
    <row r="9">
      <c r="A9" s="5" t="inlineStr">
        <is>
          <t>Voci attive</t>
        </is>
      </c>
      <c r="B9" s="8">
        <f>IF(COUNTA(Budget!$A$5:$A$104)=0,"",COUNTIFS(Budget!$A$5:$A$104,"&lt;&gt;",Budget!$I$5:$I$104,"&lt;&gt;"&amp;Parametri!$E$6))</f>
        <v/>
      </c>
    </row>
    <row r="10">
      <c r="A10" s="3" t="inlineStr">
        <is>
          <t>Categorie oltre massimale</t>
        </is>
      </c>
      <c r="B10" s="9">
        <f>IF(COUNTA(A13:A112)=0,"",COUNTIF(G13:G112,"Superato"))</f>
        <v/>
      </c>
    </row>
    <row r="11"/>
    <row r="12" ht="30" customHeight="1">
      <c r="A12" s="2" t="inlineStr">
        <is>
          <t>Categoria</t>
        </is>
      </c>
      <c r="B12" s="2" t="inlineStr">
        <is>
          <t>Massimale</t>
        </is>
      </c>
      <c r="C12" s="2" t="inlineStr">
        <is>
          <t>Pianificato</t>
        </is>
      </c>
      <c r="D12" s="2" t="inlineStr">
        <is>
          <t>Confermato</t>
        </is>
      </c>
      <c r="E12" s="2" t="inlineStr">
        <is>
          <t>Residuo</t>
        </is>
      </c>
      <c r="F12" s="2" t="inlineStr">
        <is>
          <t>Utilizzo</t>
        </is>
      </c>
      <c r="G12" s="2" t="inlineStr">
        <is>
          <t>Esito</t>
        </is>
      </c>
    </row>
    <row r="13">
      <c r="A13" s="10">
        <f>IF(Parametri!A10="","",Parametri!A10)</f>
        <v/>
      </c>
      <c r="B13" s="28">
        <f>IF(A13="","",IFERROR(VLOOKUP(A13,Parametri!$A$10:$B$109,2,FALSE),""))</f>
        <v/>
      </c>
      <c r="C13" s="28">
        <f>IF(A13="","",IF(COUNTIFS(Budget!$A$5:$A$104,A13,Budget!$F$5:$F$104,"&gt;=0")=0,"",IFERROR(SUMIFS(Budget!$F$5:$F$104,Budget!$A$5:$A$104,A13,Budget!$I$5:$I$104,"&lt;&gt;"&amp;Parametri!$E$6),"")))</f>
        <v/>
      </c>
      <c r="D13" s="28">
        <f>IF(C13="","",IFERROR(SUMIFS(Budget!$F$5:$F$104,Budget!$A$5:$A$104,A13,Budget!$I$5:$I$104,Parametri!$E$5),""))</f>
        <v/>
      </c>
      <c r="E13" s="28">
        <f>IF(OR(B13="",C13=""),"",IFERROR(B13-C13,""))</f>
        <v/>
      </c>
      <c r="F13" s="30">
        <f>IFERROR(C13/B13,"")</f>
        <v/>
      </c>
      <c r="G13" s="12">
        <f>IF(A13="","",IF(B13="","Massimale mancante",IF(C13="","Nessun importo",IF(C13&gt;B13,"Superato",IF(IFERROR(C13/B13,0)&gt;=Parametri!$B$5,"Vicino al limite","Nei limiti")))))</f>
        <v/>
      </c>
    </row>
    <row r="14">
      <c r="A14" s="13">
        <f>IF(Parametri!A11="","",Parametri!A11)</f>
        <v/>
      </c>
      <c r="B14" s="27">
        <f>IF(A14="","",IFERROR(VLOOKUP(A14,Parametri!$A$10:$B$109,2,FALSE),""))</f>
        <v/>
      </c>
      <c r="C14" s="27">
        <f>IF(A14="","",IF(COUNTIFS(Budget!$A$5:$A$104,A14,Budget!$F$5:$F$104,"&gt;=0")=0,"",IFERROR(SUMIFS(Budget!$F$5:$F$104,Budget!$A$5:$A$104,A14,Budget!$I$5:$I$104,"&lt;&gt;"&amp;Parametri!$E$6),"")))</f>
        <v/>
      </c>
      <c r="D14" s="27">
        <f>IF(C14="","",IFERROR(SUMIFS(Budget!$F$5:$F$104,Budget!$A$5:$A$104,A14,Budget!$I$5:$I$104,Parametri!$E$5),""))</f>
        <v/>
      </c>
      <c r="E14" s="27">
        <f>IF(OR(B14="",C14=""),"",IFERROR(B14-C14,""))</f>
        <v/>
      </c>
      <c r="F14" s="29">
        <f>IFERROR(C14/B14,"")</f>
        <v/>
      </c>
      <c r="G14" s="14">
        <f>IF(A14="","",IF(B14="","Massimale mancante",IF(C14="","Nessun importo",IF(C14&gt;B14,"Superato",IF(IFERROR(C14/B14,0)&gt;=Parametri!$B$5,"Vicino al limite","Nei limiti")))))</f>
        <v/>
      </c>
    </row>
    <row r="15">
      <c r="A15" s="10">
        <f>IF(Parametri!A12="","",Parametri!A12)</f>
        <v/>
      </c>
      <c r="B15" s="28">
        <f>IF(A15="","",IFERROR(VLOOKUP(A15,Parametri!$A$10:$B$109,2,FALSE),""))</f>
        <v/>
      </c>
      <c r="C15" s="28">
        <f>IF(A15="","",IF(COUNTIFS(Budget!$A$5:$A$104,A15,Budget!$F$5:$F$104,"&gt;=0")=0,"",IFERROR(SUMIFS(Budget!$F$5:$F$104,Budget!$A$5:$A$104,A15,Budget!$I$5:$I$104,"&lt;&gt;"&amp;Parametri!$E$6),"")))</f>
        <v/>
      </c>
      <c r="D15" s="28">
        <f>IF(C15="","",IFERROR(SUMIFS(Budget!$F$5:$F$104,Budget!$A$5:$A$104,A15,Budget!$I$5:$I$104,Parametri!$E$5),""))</f>
        <v/>
      </c>
      <c r="E15" s="28">
        <f>IF(OR(B15="",C15=""),"",IFERROR(B15-C15,""))</f>
        <v/>
      </c>
      <c r="F15" s="30">
        <f>IFERROR(C15/B15,"")</f>
        <v/>
      </c>
      <c r="G15" s="12">
        <f>IF(A15="","",IF(B15="","Massimale mancante",IF(C15="","Nessun importo",IF(C15&gt;B15,"Superato",IF(IFERROR(C15/B15,0)&gt;=Parametri!$B$5,"Vicino al limite","Nei limiti")))))</f>
        <v/>
      </c>
    </row>
    <row r="16">
      <c r="A16" s="13">
        <f>IF(Parametri!A13="","",Parametri!A13)</f>
        <v/>
      </c>
      <c r="B16" s="27">
        <f>IF(A16="","",IFERROR(VLOOKUP(A16,Parametri!$A$10:$B$109,2,FALSE),""))</f>
        <v/>
      </c>
      <c r="C16" s="27">
        <f>IF(A16="","",IF(COUNTIFS(Budget!$A$5:$A$104,A16,Budget!$F$5:$F$104,"&gt;=0")=0,"",IFERROR(SUMIFS(Budget!$F$5:$F$104,Budget!$A$5:$A$104,A16,Budget!$I$5:$I$104,"&lt;&gt;"&amp;Parametri!$E$6),"")))</f>
        <v/>
      </c>
      <c r="D16" s="27">
        <f>IF(C16="","",IFERROR(SUMIFS(Budget!$F$5:$F$104,Budget!$A$5:$A$104,A16,Budget!$I$5:$I$104,Parametri!$E$5),""))</f>
        <v/>
      </c>
      <c r="E16" s="27">
        <f>IF(OR(B16="",C16=""),"",IFERROR(B16-C16,""))</f>
        <v/>
      </c>
      <c r="F16" s="29">
        <f>IFERROR(C16/B16,"")</f>
        <v/>
      </c>
      <c r="G16" s="14">
        <f>IF(A16="","",IF(B16="","Massimale mancante",IF(C16="","Nessun importo",IF(C16&gt;B16,"Superato",IF(IFERROR(C16/B16,0)&gt;=Parametri!$B$5,"Vicino al limite","Nei limiti")))))</f>
        <v/>
      </c>
    </row>
    <row r="17">
      <c r="A17" s="10">
        <f>IF(Parametri!A14="","",Parametri!A14)</f>
        <v/>
      </c>
      <c r="B17" s="28">
        <f>IF(A17="","",IFERROR(VLOOKUP(A17,Parametri!$A$10:$B$109,2,FALSE),""))</f>
        <v/>
      </c>
      <c r="C17" s="28">
        <f>IF(A17="","",IF(COUNTIFS(Budget!$A$5:$A$104,A17,Budget!$F$5:$F$104,"&gt;=0")=0,"",IFERROR(SUMIFS(Budget!$F$5:$F$104,Budget!$A$5:$A$104,A17,Budget!$I$5:$I$104,"&lt;&gt;"&amp;Parametri!$E$6),"")))</f>
        <v/>
      </c>
      <c r="D17" s="28">
        <f>IF(C17="","",IFERROR(SUMIFS(Budget!$F$5:$F$104,Budget!$A$5:$A$104,A17,Budget!$I$5:$I$104,Parametri!$E$5),""))</f>
        <v/>
      </c>
      <c r="E17" s="28">
        <f>IF(OR(B17="",C17=""),"",IFERROR(B17-C17,""))</f>
        <v/>
      </c>
      <c r="F17" s="30">
        <f>IFERROR(C17/B17,"")</f>
        <v/>
      </c>
      <c r="G17" s="12">
        <f>IF(A17="","",IF(B17="","Massimale mancante",IF(C17="","Nessun importo",IF(C17&gt;B17,"Superato",IF(IFERROR(C17/B17,0)&gt;=Parametri!$B$5,"Vicino al limite","Nei limiti")))))</f>
        <v/>
      </c>
    </row>
    <row r="18">
      <c r="A18" s="13">
        <f>IF(Parametri!A15="","",Parametri!A15)</f>
        <v/>
      </c>
      <c r="B18" s="27">
        <f>IF(A18="","",IFERROR(VLOOKUP(A18,Parametri!$A$10:$B$109,2,FALSE),""))</f>
        <v/>
      </c>
      <c r="C18" s="27">
        <f>IF(A18="","",IF(COUNTIFS(Budget!$A$5:$A$104,A18,Budget!$F$5:$F$104,"&gt;=0")=0,"",IFERROR(SUMIFS(Budget!$F$5:$F$104,Budget!$A$5:$A$104,A18,Budget!$I$5:$I$104,"&lt;&gt;"&amp;Parametri!$E$6),"")))</f>
        <v/>
      </c>
      <c r="D18" s="27">
        <f>IF(C18="","",IFERROR(SUMIFS(Budget!$F$5:$F$104,Budget!$A$5:$A$104,A18,Budget!$I$5:$I$104,Parametri!$E$5),""))</f>
        <v/>
      </c>
      <c r="E18" s="27">
        <f>IF(OR(B18="",C18=""),"",IFERROR(B18-C18,""))</f>
        <v/>
      </c>
      <c r="F18" s="29">
        <f>IFERROR(C18/B18,"")</f>
        <v/>
      </c>
      <c r="G18" s="14">
        <f>IF(A18="","",IF(B18="","Massimale mancante",IF(C18="","Nessun importo",IF(C18&gt;B18,"Superato",IF(IFERROR(C18/B18,0)&gt;=Parametri!$B$5,"Vicino al limite","Nei limiti")))))</f>
        <v/>
      </c>
    </row>
    <row r="19">
      <c r="A19" s="10">
        <f>IF(Parametri!A16="","",Parametri!A16)</f>
        <v/>
      </c>
      <c r="B19" s="28">
        <f>IF(A19="","",IFERROR(VLOOKUP(A19,Parametri!$A$10:$B$109,2,FALSE),""))</f>
        <v/>
      </c>
      <c r="C19" s="28">
        <f>IF(A19="","",IF(COUNTIFS(Budget!$A$5:$A$104,A19,Budget!$F$5:$F$104,"&gt;=0")=0,"",IFERROR(SUMIFS(Budget!$F$5:$F$104,Budget!$A$5:$A$104,A19,Budget!$I$5:$I$104,"&lt;&gt;"&amp;Parametri!$E$6),"")))</f>
        <v/>
      </c>
      <c r="D19" s="28">
        <f>IF(C19="","",IFERROR(SUMIFS(Budget!$F$5:$F$104,Budget!$A$5:$A$104,A19,Budget!$I$5:$I$104,Parametri!$E$5),""))</f>
        <v/>
      </c>
      <c r="E19" s="28">
        <f>IF(OR(B19="",C19=""),"",IFERROR(B19-C19,""))</f>
        <v/>
      </c>
      <c r="F19" s="30">
        <f>IFERROR(C19/B19,"")</f>
        <v/>
      </c>
      <c r="G19" s="12">
        <f>IF(A19="","",IF(B19="","Massimale mancante",IF(C19="","Nessun importo",IF(C19&gt;B19,"Superato",IF(IFERROR(C19/B19,0)&gt;=Parametri!$B$5,"Vicino al limite","Nei limiti")))))</f>
        <v/>
      </c>
    </row>
    <row r="20">
      <c r="A20" s="13">
        <f>IF(Parametri!A17="","",Parametri!A17)</f>
        <v/>
      </c>
      <c r="B20" s="27">
        <f>IF(A20="","",IFERROR(VLOOKUP(A20,Parametri!$A$10:$B$109,2,FALSE),""))</f>
        <v/>
      </c>
      <c r="C20" s="27">
        <f>IF(A20="","",IF(COUNTIFS(Budget!$A$5:$A$104,A20,Budget!$F$5:$F$104,"&gt;=0")=0,"",IFERROR(SUMIFS(Budget!$F$5:$F$104,Budget!$A$5:$A$104,A20,Budget!$I$5:$I$104,"&lt;&gt;"&amp;Parametri!$E$6),"")))</f>
        <v/>
      </c>
      <c r="D20" s="27">
        <f>IF(C20="","",IFERROR(SUMIFS(Budget!$F$5:$F$104,Budget!$A$5:$A$104,A20,Budget!$I$5:$I$104,Parametri!$E$5),""))</f>
        <v/>
      </c>
      <c r="E20" s="27">
        <f>IF(OR(B20="",C20=""),"",IFERROR(B20-C20,""))</f>
        <v/>
      </c>
      <c r="F20" s="29">
        <f>IFERROR(C20/B20,"")</f>
        <v/>
      </c>
      <c r="G20" s="14">
        <f>IF(A20="","",IF(B20="","Massimale mancante",IF(C20="","Nessun importo",IF(C20&gt;B20,"Superato",IF(IFERROR(C20/B20,0)&gt;=Parametri!$B$5,"Vicino al limite","Nei limiti")))))</f>
        <v/>
      </c>
    </row>
    <row r="21">
      <c r="A21" s="10">
        <f>IF(Parametri!A18="","",Parametri!A18)</f>
        <v/>
      </c>
      <c r="B21" s="28">
        <f>IF(A21="","",IFERROR(VLOOKUP(A21,Parametri!$A$10:$B$109,2,FALSE),""))</f>
        <v/>
      </c>
      <c r="C21" s="28">
        <f>IF(A21="","",IF(COUNTIFS(Budget!$A$5:$A$104,A21,Budget!$F$5:$F$104,"&gt;=0")=0,"",IFERROR(SUMIFS(Budget!$F$5:$F$104,Budget!$A$5:$A$104,A21,Budget!$I$5:$I$104,"&lt;&gt;"&amp;Parametri!$E$6),"")))</f>
        <v/>
      </c>
      <c r="D21" s="28">
        <f>IF(C21="","",IFERROR(SUMIFS(Budget!$F$5:$F$104,Budget!$A$5:$A$104,A21,Budget!$I$5:$I$104,Parametri!$E$5),""))</f>
        <v/>
      </c>
      <c r="E21" s="28">
        <f>IF(OR(B21="",C21=""),"",IFERROR(B21-C21,""))</f>
        <v/>
      </c>
      <c r="F21" s="30">
        <f>IFERROR(C21/B21,"")</f>
        <v/>
      </c>
      <c r="G21" s="12">
        <f>IF(A21="","",IF(B21="","Massimale mancante",IF(C21="","Nessun importo",IF(C21&gt;B21,"Superato",IF(IFERROR(C21/B21,0)&gt;=Parametri!$B$5,"Vicino al limite","Nei limiti")))))</f>
        <v/>
      </c>
    </row>
    <row r="22">
      <c r="A22" s="13">
        <f>IF(Parametri!A19="","",Parametri!A19)</f>
        <v/>
      </c>
      <c r="B22" s="27">
        <f>IF(A22="","",IFERROR(VLOOKUP(A22,Parametri!$A$10:$B$109,2,FALSE),""))</f>
        <v/>
      </c>
      <c r="C22" s="27">
        <f>IF(A22="","",IF(COUNTIFS(Budget!$A$5:$A$104,A22,Budget!$F$5:$F$104,"&gt;=0")=0,"",IFERROR(SUMIFS(Budget!$F$5:$F$104,Budget!$A$5:$A$104,A22,Budget!$I$5:$I$104,"&lt;&gt;"&amp;Parametri!$E$6),"")))</f>
        <v/>
      </c>
      <c r="D22" s="27">
        <f>IF(C22="","",IFERROR(SUMIFS(Budget!$F$5:$F$104,Budget!$A$5:$A$104,A22,Budget!$I$5:$I$104,Parametri!$E$5),""))</f>
        <v/>
      </c>
      <c r="E22" s="27">
        <f>IF(OR(B22="",C22=""),"",IFERROR(B22-C22,""))</f>
        <v/>
      </c>
      <c r="F22" s="29">
        <f>IFERROR(C22/B22,"")</f>
        <v/>
      </c>
      <c r="G22" s="14">
        <f>IF(A22="","",IF(B22="","Massimale mancante",IF(C22="","Nessun importo",IF(C22&gt;B22,"Superato",IF(IFERROR(C22/B22,0)&gt;=Parametri!$B$5,"Vicino al limite","Nei limiti")))))</f>
        <v/>
      </c>
    </row>
    <row r="23">
      <c r="A23" s="10">
        <f>IF(Parametri!A20="","",Parametri!A20)</f>
        <v/>
      </c>
      <c r="B23" s="28">
        <f>IF(A23="","",IFERROR(VLOOKUP(A23,Parametri!$A$10:$B$109,2,FALSE),""))</f>
        <v/>
      </c>
      <c r="C23" s="28">
        <f>IF(A23="","",IF(COUNTIFS(Budget!$A$5:$A$104,A23,Budget!$F$5:$F$104,"&gt;=0")=0,"",IFERROR(SUMIFS(Budget!$F$5:$F$104,Budget!$A$5:$A$104,A23,Budget!$I$5:$I$104,"&lt;&gt;"&amp;Parametri!$E$6),"")))</f>
        <v/>
      </c>
      <c r="D23" s="28">
        <f>IF(C23="","",IFERROR(SUMIFS(Budget!$F$5:$F$104,Budget!$A$5:$A$104,A23,Budget!$I$5:$I$104,Parametri!$E$5),""))</f>
        <v/>
      </c>
      <c r="E23" s="28">
        <f>IF(OR(B23="",C23=""),"",IFERROR(B23-C23,""))</f>
        <v/>
      </c>
      <c r="F23" s="30">
        <f>IFERROR(C23/B23,"")</f>
        <v/>
      </c>
      <c r="G23" s="12">
        <f>IF(A23="","",IF(B23="","Massimale mancante",IF(C23="","Nessun importo",IF(C23&gt;B23,"Superato",IF(IFERROR(C23/B23,0)&gt;=Parametri!$B$5,"Vicino al limite","Nei limiti")))))</f>
        <v/>
      </c>
    </row>
    <row r="24">
      <c r="A24" s="13">
        <f>IF(Parametri!A21="","",Parametri!A21)</f>
        <v/>
      </c>
      <c r="B24" s="27">
        <f>IF(A24="","",IFERROR(VLOOKUP(A24,Parametri!$A$10:$B$109,2,FALSE),""))</f>
        <v/>
      </c>
      <c r="C24" s="27">
        <f>IF(A24="","",IF(COUNTIFS(Budget!$A$5:$A$104,A24,Budget!$F$5:$F$104,"&gt;=0")=0,"",IFERROR(SUMIFS(Budget!$F$5:$F$104,Budget!$A$5:$A$104,A24,Budget!$I$5:$I$104,"&lt;&gt;"&amp;Parametri!$E$6),"")))</f>
        <v/>
      </c>
      <c r="D24" s="27">
        <f>IF(C24="","",IFERROR(SUMIFS(Budget!$F$5:$F$104,Budget!$A$5:$A$104,A24,Budget!$I$5:$I$104,Parametri!$E$5),""))</f>
        <v/>
      </c>
      <c r="E24" s="27">
        <f>IF(OR(B24="",C24=""),"",IFERROR(B24-C24,""))</f>
        <v/>
      </c>
      <c r="F24" s="29">
        <f>IFERROR(C24/B24,"")</f>
        <v/>
      </c>
      <c r="G24" s="14">
        <f>IF(A24="","",IF(B24="","Massimale mancante",IF(C24="","Nessun importo",IF(C24&gt;B24,"Superato",IF(IFERROR(C24/B24,0)&gt;=Parametri!$B$5,"Vicino al limite","Nei limiti")))))</f>
        <v/>
      </c>
    </row>
    <row r="25">
      <c r="A25" s="10">
        <f>IF(Parametri!A22="","",Parametri!A22)</f>
        <v/>
      </c>
      <c r="B25" s="28">
        <f>IF(A25="","",IFERROR(VLOOKUP(A25,Parametri!$A$10:$B$109,2,FALSE),""))</f>
        <v/>
      </c>
      <c r="C25" s="28">
        <f>IF(A25="","",IF(COUNTIFS(Budget!$A$5:$A$104,A25,Budget!$F$5:$F$104,"&gt;=0")=0,"",IFERROR(SUMIFS(Budget!$F$5:$F$104,Budget!$A$5:$A$104,A25,Budget!$I$5:$I$104,"&lt;&gt;"&amp;Parametri!$E$6),"")))</f>
        <v/>
      </c>
      <c r="D25" s="28">
        <f>IF(C25="","",IFERROR(SUMIFS(Budget!$F$5:$F$104,Budget!$A$5:$A$104,A25,Budget!$I$5:$I$104,Parametri!$E$5),""))</f>
        <v/>
      </c>
      <c r="E25" s="28">
        <f>IF(OR(B25="",C25=""),"",IFERROR(B25-C25,""))</f>
        <v/>
      </c>
      <c r="F25" s="30">
        <f>IFERROR(C25/B25,"")</f>
        <v/>
      </c>
      <c r="G25" s="12">
        <f>IF(A25="","",IF(B25="","Massimale mancante",IF(C25="","Nessun importo",IF(C25&gt;B25,"Superato",IF(IFERROR(C25/B25,0)&gt;=Parametri!$B$5,"Vicino al limite","Nei limiti")))))</f>
        <v/>
      </c>
    </row>
    <row r="26">
      <c r="A26" s="13">
        <f>IF(Parametri!A23="","",Parametri!A23)</f>
        <v/>
      </c>
      <c r="B26" s="27">
        <f>IF(A26="","",IFERROR(VLOOKUP(A26,Parametri!$A$10:$B$109,2,FALSE),""))</f>
        <v/>
      </c>
      <c r="C26" s="27">
        <f>IF(A26="","",IF(COUNTIFS(Budget!$A$5:$A$104,A26,Budget!$F$5:$F$104,"&gt;=0")=0,"",IFERROR(SUMIFS(Budget!$F$5:$F$104,Budget!$A$5:$A$104,A26,Budget!$I$5:$I$104,"&lt;&gt;"&amp;Parametri!$E$6),"")))</f>
        <v/>
      </c>
      <c r="D26" s="27">
        <f>IF(C26="","",IFERROR(SUMIFS(Budget!$F$5:$F$104,Budget!$A$5:$A$104,A26,Budget!$I$5:$I$104,Parametri!$E$5),""))</f>
        <v/>
      </c>
      <c r="E26" s="27">
        <f>IF(OR(B26="",C26=""),"",IFERROR(B26-C26,""))</f>
        <v/>
      </c>
      <c r="F26" s="29">
        <f>IFERROR(C26/B26,"")</f>
        <v/>
      </c>
      <c r="G26" s="14">
        <f>IF(A26="","",IF(B26="","Massimale mancante",IF(C26="","Nessun importo",IF(C26&gt;B26,"Superato",IF(IFERROR(C26/B26,0)&gt;=Parametri!$B$5,"Vicino al limite","Nei limiti")))))</f>
        <v/>
      </c>
    </row>
    <row r="27">
      <c r="A27" s="10">
        <f>IF(Parametri!A24="","",Parametri!A24)</f>
        <v/>
      </c>
      <c r="B27" s="28">
        <f>IF(A27="","",IFERROR(VLOOKUP(A27,Parametri!$A$10:$B$109,2,FALSE),""))</f>
        <v/>
      </c>
      <c r="C27" s="28">
        <f>IF(A27="","",IF(COUNTIFS(Budget!$A$5:$A$104,A27,Budget!$F$5:$F$104,"&gt;=0")=0,"",IFERROR(SUMIFS(Budget!$F$5:$F$104,Budget!$A$5:$A$104,A27,Budget!$I$5:$I$104,"&lt;&gt;"&amp;Parametri!$E$6),"")))</f>
        <v/>
      </c>
      <c r="D27" s="28">
        <f>IF(C27="","",IFERROR(SUMIFS(Budget!$F$5:$F$104,Budget!$A$5:$A$104,A27,Budget!$I$5:$I$104,Parametri!$E$5),""))</f>
        <v/>
      </c>
      <c r="E27" s="28">
        <f>IF(OR(B27="",C27=""),"",IFERROR(B27-C27,""))</f>
        <v/>
      </c>
      <c r="F27" s="30">
        <f>IFERROR(C27/B27,"")</f>
        <v/>
      </c>
      <c r="G27" s="12">
        <f>IF(A27="","",IF(B27="","Massimale mancante",IF(C27="","Nessun importo",IF(C27&gt;B27,"Superato",IF(IFERROR(C27/B27,0)&gt;=Parametri!$B$5,"Vicino al limite","Nei limiti")))))</f>
        <v/>
      </c>
    </row>
    <row r="28">
      <c r="A28" s="13">
        <f>IF(Parametri!A25="","",Parametri!A25)</f>
        <v/>
      </c>
      <c r="B28" s="27">
        <f>IF(A28="","",IFERROR(VLOOKUP(A28,Parametri!$A$10:$B$109,2,FALSE),""))</f>
        <v/>
      </c>
      <c r="C28" s="27">
        <f>IF(A28="","",IF(COUNTIFS(Budget!$A$5:$A$104,A28,Budget!$F$5:$F$104,"&gt;=0")=0,"",IFERROR(SUMIFS(Budget!$F$5:$F$104,Budget!$A$5:$A$104,A28,Budget!$I$5:$I$104,"&lt;&gt;"&amp;Parametri!$E$6),"")))</f>
        <v/>
      </c>
      <c r="D28" s="27">
        <f>IF(C28="","",IFERROR(SUMIFS(Budget!$F$5:$F$104,Budget!$A$5:$A$104,A28,Budget!$I$5:$I$104,Parametri!$E$5),""))</f>
        <v/>
      </c>
      <c r="E28" s="27">
        <f>IF(OR(B28="",C28=""),"",IFERROR(B28-C28,""))</f>
        <v/>
      </c>
      <c r="F28" s="29">
        <f>IFERROR(C28/B28,"")</f>
        <v/>
      </c>
      <c r="G28" s="14">
        <f>IF(A28="","",IF(B28="","Massimale mancante",IF(C28="","Nessun importo",IF(C28&gt;B28,"Superato",IF(IFERROR(C28/B28,0)&gt;=Parametri!$B$5,"Vicino al limite","Nei limiti")))))</f>
        <v/>
      </c>
    </row>
    <row r="29">
      <c r="A29" s="10">
        <f>IF(Parametri!A26="","",Parametri!A26)</f>
        <v/>
      </c>
      <c r="B29" s="28">
        <f>IF(A29="","",IFERROR(VLOOKUP(A29,Parametri!$A$10:$B$109,2,FALSE),""))</f>
        <v/>
      </c>
      <c r="C29" s="28">
        <f>IF(A29="","",IF(COUNTIFS(Budget!$A$5:$A$104,A29,Budget!$F$5:$F$104,"&gt;=0")=0,"",IFERROR(SUMIFS(Budget!$F$5:$F$104,Budget!$A$5:$A$104,A29,Budget!$I$5:$I$104,"&lt;&gt;"&amp;Parametri!$E$6),"")))</f>
        <v/>
      </c>
      <c r="D29" s="28">
        <f>IF(C29="","",IFERROR(SUMIFS(Budget!$F$5:$F$104,Budget!$A$5:$A$104,A29,Budget!$I$5:$I$104,Parametri!$E$5),""))</f>
        <v/>
      </c>
      <c r="E29" s="28">
        <f>IF(OR(B29="",C29=""),"",IFERROR(B29-C29,""))</f>
        <v/>
      </c>
      <c r="F29" s="30">
        <f>IFERROR(C29/B29,"")</f>
        <v/>
      </c>
      <c r="G29" s="12">
        <f>IF(A29="","",IF(B29="","Massimale mancante",IF(C29="","Nessun importo",IF(C29&gt;B29,"Superato",IF(IFERROR(C29/B29,0)&gt;=Parametri!$B$5,"Vicino al limite","Nei limiti")))))</f>
        <v/>
      </c>
    </row>
    <row r="30">
      <c r="A30" s="13">
        <f>IF(Parametri!A27="","",Parametri!A27)</f>
        <v/>
      </c>
      <c r="B30" s="27">
        <f>IF(A30="","",IFERROR(VLOOKUP(A30,Parametri!$A$10:$B$109,2,FALSE),""))</f>
        <v/>
      </c>
      <c r="C30" s="27">
        <f>IF(A30="","",IF(COUNTIFS(Budget!$A$5:$A$104,A30,Budget!$F$5:$F$104,"&gt;=0")=0,"",IFERROR(SUMIFS(Budget!$F$5:$F$104,Budget!$A$5:$A$104,A30,Budget!$I$5:$I$104,"&lt;&gt;"&amp;Parametri!$E$6),"")))</f>
        <v/>
      </c>
      <c r="D30" s="27">
        <f>IF(C30="","",IFERROR(SUMIFS(Budget!$F$5:$F$104,Budget!$A$5:$A$104,A30,Budget!$I$5:$I$104,Parametri!$E$5),""))</f>
        <v/>
      </c>
      <c r="E30" s="27">
        <f>IF(OR(B30="",C30=""),"",IFERROR(B30-C30,""))</f>
        <v/>
      </c>
      <c r="F30" s="29">
        <f>IFERROR(C30/B30,"")</f>
        <v/>
      </c>
      <c r="G30" s="14">
        <f>IF(A30="","",IF(B30="","Massimale mancante",IF(C30="","Nessun importo",IF(C30&gt;B30,"Superato",IF(IFERROR(C30/B30,0)&gt;=Parametri!$B$5,"Vicino al limite","Nei limiti")))))</f>
        <v/>
      </c>
    </row>
    <row r="31">
      <c r="A31" s="10">
        <f>IF(Parametri!A28="","",Parametri!A28)</f>
        <v/>
      </c>
      <c r="B31" s="28">
        <f>IF(A31="","",IFERROR(VLOOKUP(A31,Parametri!$A$10:$B$109,2,FALSE),""))</f>
        <v/>
      </c>
      <c r="C31" s="28">
        <f>IF(A31="","",IF(COUNTIFS(Budget!$A$5:$A$104,A31,Budget!$F$5:$F$104,"&gt;=0")=0,"",IFERROR(SUMIFS(Budget!$F$5:$F$104,Budget!$A$5:$A$104,A31,Budget!$I$5:$I$104,"&lt;&gt;"&amp;Parametri!$E$6),"")))</f>
        <v/>
      </c>
      <c r="D31" s="28">
        <f>IF(C31="","",IFERROR(SUMIFS(Budget!$F$5:$F$104,Budget!$A$5:$A$104,A31,Budget!$I$5:$I$104,Parametri!$E$5),""))</f>
        <v/>
      </c>
      <c r="E31" s="28">
        <f>IF(OR(B31="",C31=""),"",IFERROR(B31-C31,""))</f>
        <v/>
      </c>
      <c r="F31" s="30">
        <f>IFERROR(C31/B31,"")</f>
        <v/>
      </c>
      <c r="G31" s="12">
        <f>IF(A31="","",IF(B31="","Massimale mancante",IF(C31="","Nessun importo",IF(C31&gt;B31,"Superato",IF(IFERROR(C31/B31,0)&gt;=Parametri!$B$5,"Vicino al limite","Nei limiti")))))</f>
        <v/>
      </c>
    </row>
    <row r="32">
      <c r="A32" s="13">
        <f>IF(Parametri!A29="","",Parametri!A29)</f>
        <v/>
      </c>
      <c r="B32" s="27">
        <f>IF(A32="","",IFERROR(VLOOKUP(A32,Parametri!$A$10:$B$109,2,FALSE),""))</f>
        <v/>
      </c>
      <c r="C32" s="27">
        <f>IF(A32="","",IF(COUNTIFS(Budget!$A$5:$A$104,A32,Budget!$F$5:$F$104,"&gt;=0")=0,"",IFERROR(SUMIFS(Budget!$F$5:$F$104,Budget!$A$5:$A$104,A32,Budget!$I$5:$I$104,"&lt;&gt;"&amp;Parametri!$E$6),"")))</f>
        <v/>
      </c>
      <c r="D32" s="27">
        <f>IF(C32="","",IFERROR(SUMIFS(Budget!$F$5:$F$104,Budget!$A$5:$A$104,A32,Budget!$I$5:$I$104,Parametri!$E$5),""))</f>
        <v/>
      </c>
      <c r="E32" s="27">
        <f>IF(OR(B32="",C32=""),"",IFERROR(B32-C32,""))</f>
        <v/>
      </c>
      <c r="F32" s="29">
        <f>IFERROR(C32/B32,"")</f>
        <v/>
      </c>
      <c r="G32" s="14">
        <f>IF(A32="","",IF(B32="","Massimale mancante",IF(C32="","Nessun importo",IF(C32&gt;B32,"Superato",IF(IFERROR(C32/B32,0)&gt;=Parametri!$B$5,"Vicino al limite","Nei limiti")))))</f>
        <v/>
      </c>
    </row>
    <row r="33">
      <c r="A33" s="10">
        <f>IF(Parametri!A30="","",Parametri!A30)</f>
        <v/>
      </c>
      <c r="B33" s="28">
        <f>IF(A33="","",IFERROR(VLOOKUP(A33,Parametri!$A$10:$B$109,2,FALSE),""))</f>
        <v/>
      </c>
      <c r="C33" s="28">
        <f>IF(A33="","",IF(COUNTIFS(Budget!$A$5:$A$104,A33,Budget!$F$5:$F$104,"&gt;=0")=0,"",IFERROR(SUMIFS(Budget!$F$5:$F$104,Budget!$A$5:$A$104,A33,Budget!$I$5:$I$104,"&lt;&gt;"&amp;Parametri!$E$6),"")))</f>
        <v/>
      </c>
      <c r="D33" s="28">
        <f>IF(C33="","",IFERROR(SUMIFS(Budget!$F$5:$F$104,Budget!$A$5:$A$104,A33,Budget!$I$5:$I$104,Parametri!$E$5),""))</f>
        <v/>
      </c>
      <c r="E33" s="28">
        <f>IF(OR(B33="",C33=""),"",IFERROR(B33-C33,""))</f>
        <v/>
      </c>
      <c r="F33" s="30">
        <f>IFERROR(C33/B33,"")</f>
        <v/>
      </c>
      <c r="G33" s="12">
        <f>IF(A33="","",IF(B33="","Massimale mancante",IF(C33="","Nessun importo",IF(C33&gt;B33,"Superato",IF(IFERROR(C33/B33,0)&gt;=Parametri!$B$5,"Vicino al limite","Nei limiti")))))</f>
        <v/>
      </c>
    </row>
    <row r="34">
      <c r="A34" s="13">
        <f>IF(Parametri!A31="","",Parametri!A31)</f>
        <v/>
      </c>
      <c r="B34" s="27">
        <f>IF(A34="","",IFERROR(VLOOKUP(A34,Parametri!$A$10:$B$109,2,FALSE),""))</f>
        <v/>
      </c>
      <c r="C34" s="27">
        <f>IF(A34="","",IF(COUNTIFS(Budget!$A$5:$A$104,A34,Budget!$F$5:$F$104,"&gt;=0")=0,"",IFERROR(SUMIFS(Budget!$F$5:$F$104,Budget!$A$5:$A$104,A34,Budget!$I$5:$I$104,"&lt;&gt;"&amp;Parametri!$E$6),"")))</f>
        <v/>
      </c>
      <c r="D34" s="27">
        <f>IF(C34="","",IFERROR(SUMIFS(Budget!$F$5:$F$104,Budget!$A$5:$A$104,A34,Budget!$I$5:$I$104,Parametri!$E$5),""))</f>
        <v/>
      </c>
      <c r="E34" s="27">
        <f>IF(OR(B34="",C34=""),"",IFERROR(B34-C34,""))</f>
        <v/>
      </c>
      <c r="F34" s="29">
        <f>IFERROR(C34/B34,"")</f>
        <v/>
      </c>
      <c r="G34" s="14">
        <f>IF(A34="","",IF(B34="","Massimale mancante",IF(C34="","Nessun importo",IF(C34&gt;B34,"Superato",IF(IFERROR(C34/B34,0)&gt;=Parametri!$B$5,"Vicino al limite","Nei limiti")))))</f>
        <v/>
      </c>
    </row>
    <row r="35">
      <c r="A35" s="10">
        <f>IF(Parametri!A32="","",Parametri!A32)</f>
        <v/>
      </c>
      <c r="B35" s="28">
        <f>IF(A35="","",IFERROR(VLOOKUP(A35,Parametri!$A$10:$B$109,2,FALSE),""))</f>
        <v/>
      </c>
      <c r="C35" s="28">
        <f>IF(A35="","",IF(COUNTIFS(Budget!$A$5:$A$104,A35,Budget!$F$5:$F$104,"&gt;=0")=0,"",IFERROR(SUMIFS(Budget!$F$5:$F$104,Budget!$A$5:$A$104,A35,Budget!$I$5:$I$104,"&lt;&gt;"&amp;Parametri!$E$6),"")))</f>
        <v/>
      </c>
      <c r="D35" s="28">
        <f>IF(C35="","",IFERROR(SUMIFS(Budget!$F$5:$F$104,Budget!$A$5:$A$104,A35,Budget!$I$5:$I$104,Parametri!$E$5),""))</f>
        <v/>
      </c>
      <c r="E35" s="28">
        <f>IF(OR(B35="",C35=""),"",IFERROR(B35-C35,""))</f>
        <v/>
      </c>
      <c r="F35" s="30">
        <f>IFERROR(C35/B35,"")</f>
        <v/>
      </c>
      <c r="G35" s="12">
        <f>IF(A35="","",IF(B35="","Massimale mancante",IF(C35="","Nessun importo",IF(C35&gt;B35,"Superato",IF(IFERROR(C35/B35,0)&gt;=Parametri!$B$5,"Vicino al limite","Nei limiti")))))</f>
        <v/>
      </c>
    </row>
    <row r="36">
      <c r="A36" s="13">
        <f>IF(Parametri!A33="","",Parametri!A33)</f>
        <v/>
      </c>
      <c r="B36" s="27">
        <f>IF(A36="","",IFERROR(VLOOKUP(A36,Parametri!$A$10:$B$109,2,FALSE),""))</f>
        <v/>
      </c>
      <c r="C36" s="27">
        <f>IF(A36="","",IF(COUNTIFS(Budget!$A$5:$A$104,A36,Budget!$F$5:$F$104,"&gt;=0")=0,"",IFERROR(SUMIFS(Budget!$F$5:$F$104,Budget!$A$5:$A$104,A36,Budget!$I$5:$I$104,"&lt;&gt;"&amp;Parametri!$E$6),"")))</f>
        <v/>
      </c>
      <c r="D36" s="27">
        <f>IF(C36="","",IFERROR(SUMIFS(Budget!$F$5:$F$104,Budget!$A$5:$A$104,A36,Budget!$I$5:$I$104,Parametri!$E$5),""))</f>
        <v/>
      </c>
      <c r="E36" s="27">
        <f>IF(OR(B36="",C36=""),"",IFERROR(B36-C36,""))</f>
        <v/>
      </c>
      <c r="F36" s="29">
        <f>IFERROR(C36/B36,"")</f>
        <v/>
      </c>
      <c r="G36" s="14">
        <f>IF(A36="","",IF(B36="","Massimale mancante",IF(C36="","Nessun importo",IF(C36&gt;B36,"Superato",IF(IFERROR(C36/B36,0)&gt;=Parametri!$B$5,"Vicino al limite","Nei limiti")))))</f>
        <v/>
      </c>
    </row>
    <row r="37">
      <c r="A37" s="10">
        <f>IF(Parametri!A34="","",Parametri!A34)</f>
        <v/>
      </c>
      <c r="B37" s="28">
        <f>IF(A37="","",IFERROR(VLOOKUP(A37,Parametri!$A$10:$B$109,2,FALSE),""))</f>
        <v/>
      </c>
      <c r="C37" s="28">
        <f>IF(A37="","",IF(COUNTIFS(Budget!$A$5:$A$104,A37,Budget!$F$5:$F$104,"&gt;=0")=0,"",IFERROR(SUMIFS(Budget!$F$5:$F$104,Budget!$A$5:$A$104,A37,Budget!$I$5:$I$104,"&lt;&gt;"&amp;Parametri!$E$6),"")))</f>
        <v/>
      </c>
      <c r="D37" s="28">
        <f>IF(C37="","",IFERROR(SUMIFS(Budget!$F$5:$F$104,Budget!$A$5:$A$104,A37,Budget!$I$5:$I$104,Parametri!$E$5),""))</f>
        <v/>
      </c>
      <c r="E37" s="28">
        <f>IF(OR(B37="",C37=""),"",IFERROR(B37-C37,""))</f>
        <v/>
      </c>
      <c r="F37" s="30">
        <f>IFERROR(C37/B37,"")</f>
        <v/>
      </c>
      <c r="G37" s="12">
        <f>IF(A37="","",IF(B37="","Massimale mancante",IF(C37="","Nessun importo",IF(C37&gt;B37,"Superato",IF(IFERROR(C37/B37,0)&gt;=Parametri!$B$5,"Vicino al limite","Nei limiti")))))</f>
        <v/>
      </c>
    </row>
    <row r="38">
      <c r="A38" s="13">
        <f>IF(Parametri!A35="","",Parametri!A35)</f>
        <v/>
      </c>
      <c r="B38" s="27">
        <f>IF(A38="","",IFERROR(VLOOKUP(A38,Parametri!$A$10:$B$109,2,FALSE),""))</f>
        <v/>
      </c>
      <c r="C38" s="27">
        <f>IF(A38="","",IF(COUNTIFS(Budget!$A$5:$A$104,A38,Budget!$F$5:$F$104,"&gt;=0")=0,"",IFERROR(SUMIFS(Budget!$F$5:$F$104,Budget!$A$5:$A$104,A38,Budget!$I$5:$I$104,"&lt;&gt;"&amp;Parametri!$E$6),"")))</f>
        <v/>
      </c>
      <c r="D38" s="27">
        <f>IF(C38="","",IFERROR(SUMIFS(Budget!$F$5:$F$104,Budget!$A$5:$A$104,A38,Budget!$I$5:$I$104,Parametri!$E$5),""))</f>
        <v/>
      </c>
      <c r="E38" s="27">
        <f>IF(OR(B38="",C38=""),"",IFERROR(B38-C38,""))</f>
        <v/>
      </c>
      <c r="F38" s="29">
        <f>IFERROR(C38/B38,"")</f>
        <v/>
      </c>
      <c r="G38" s="14">
        <f>IF(A38="","",IF(B38="","Massimale mancante",IF(C38="","Nessun importo",IF(C38&gt;B38,"Superato",IF(IFERROR(C38/B38,0)&gt;=Parametri!$B$5,"Vicino al limite","Nei limiti")))))</f>
        <v/>
      </c>
    </row>
    <row r="39">
      <c r="A39" s="10">
        <f>IF(Parametri!A36="","",Parametri!A36)</f>
        <v/>
      </c>
      <c r="B39" s="28">
        <f>IF(A39="","",IFERROR(VLOOKUP(A39,Parametri!$A$10:$B$109,2,FALSE),""))</f>
        <v/>
      </c>
      <c r="C39" s="28">
        <f>IF(A39="","",IF(COUNTIFS(Budget!$A$5:$A$104,A39,Budget!$F$5:$F$104,"&gt;=0")=0,"",IFERROR(SUMIFS(Budget!$F$5:$F$104,Budget!$A$5:$A$104,A39,Budget!$I$5:$I$104,"&lt;&gt;"&amp;Parametri!$E$6),"")))</f>
        <v/>
      </c>
      <c r="D39" s="28">
        <f>IF(C39="","",IFERROR(SUMIFS(Budget!$F$5:$F$104,Budget!$A$5:$A$104,A39,Budget!$I$5:$I$104,Parametri!$E$5),""))</f>
        <v/>
      </c>
      <c r="E39" s="28">
        <f>IF(OR(B39="",C39=""),"",IFERROR(B39-C39,""))</f>
        <v/>
      </c>
      <c r="F39" s="30">
        <f>IFERROR(C39/B39,"")</f>
        <v/>
      </c>
      <c r="G39" s="12">
        <f>IF(A39="","",IF(B39="","Massimale mancante",IF(C39="","Nessun importo",IF(C39&gt;B39,"Superato",IF(IFERROR(C39/B39,0)&gt;=Parametri!$B$5,"Vicino al limite","Nei limiti")))))</f>
        <v/>
      </c>
    </row>
    <row r="40">
      <c r="A40" s="13">
        <f>IF(Parametri!A37="","",Parametri!A37)</f>
        <v/>
      </c>
      <c r="B40" s="27">
        <f>IF(A40="","",IFERROR(VLOOKUP(A40,Parametri!$A$10:$B$109,2,FALSE),""))</f>
        <v/>
      </c>
      <c r="C40" s="27">
        <f>IF(A40="","",IF(COUNTIFS(Budget!$A$5:$A$104,A40,Budget!$F$5:$F$104,"&gt;=0")=0,"",IFERROR(SUMIFS(Budget!$F$5:$F$104,Budget!$A$5:$A$104,A40,Budget!$I$5:$I$104,"&lt;&gt;"&amp;Parametri!$E$6),"")))</f>
        <v/>
      </c>
      <c r="D40" s="27">
        <f>IF(C40="","",IFERROR(SUMIFS(Budget!$F$5:$F$104,Budget!$A$5:$A$104,A40,Budget!$I$5:$I$104,Parametri!$E$5),""))</f>
        <v/>
      </c>
      <c r="E40" s="27">
        <f>IF(OR(B40="",C40=""),"",IFERROR(B40-C40,""))</f>
        <v/>
      </c>
      <c r="F40" s="29">
        <f>IFERROR(C40/B40,"")</f>
        <v/>
      </c>
      <c r="G40" s="14">
        <f>IF(A40="","",IF(B40="","Massimale mancante",IF(C40="","Nessun importo",IF(C40&gt;B40,"Superato",IF(IFERROR(C40/B40,0)&gt;=Parametri!$B$5,"Vicino al limite","Nei limiti")))))</f>
        <v/>
      </c>
    </row>
    <row r="41">
      <c r="A41" s="10">
        <f>IF(Parametri!A38="","",Parametri!A38)</f>
        <v/>
      </c>
      <c r="B41" s="28">
        <f>IF(A41="","",IFERROR(VLOOKUP(A41,Parametri!$A$10:$B$109,2,FALSE),""))</f>
        <v/>
      </c>
      <c r="C41" s="28">
        <f>IF(A41="","",IF(COUNTIFS(Budget!$A$5:$A$104,A41,Budget!$F$5:$F$104,"&gt;=0")=0,"",IFERROR(SUMIFS(Budget!$F$5:$F$104,Budget!$A$5:$A$104,A41,Budget!$I$5:$I$104,"&lt;&gt;"&amp;Parametri!$E$6),"")))</f>
        <v/>
      </c>
      <c r="D41" s="28">
        <f>IF(C41="","",IFERROR(SUMIFS(Budget!$F$5:$F$104,Budget!$A$5:$A$104,A41,Budget!$I$5:$I$104,Parametri!$E$5),""))</f>
        <v/>
      </c>
      <c r="E41" s="28">
        <f>IF(OR(B41="",C41=""),"",IFERROR(B41-C41,""))</f>
        <v/>
      </c>
      <c r="F41" s="30">
        <f>IFERROR(C41/B41,"")</f>
        <v/>
      </c>
      <c r="G41" s="12">
        <f>IF(A41="","",IF(B41="","Massimale mancante",IF(C41="","Nessun importo",IF(C41&gt;B41,"Superato",IF(IFERROR(C41/B41,0)&gt;=Parametri!$B$5,"Vicino al limite","Nei limiti")))))</f>
        <v/>
      </c>
    </row>
    <row r="42">
      <c r="A42" s="13">
        <f>IF(Parametri!A39="","",Parametri!A39)</f>
        <v/>
      </c>
      <c r="B42" s="27">
        <f>IF(A42="","",IFERROR(VLOOKUP(A42,Parametri!$A$10:$B$109,2,FALSE),""))</f>
        <v/>
      </c>
      <c r="C42" s="27">
        <f>IF(A42="","",IF(COUNTIFS(Budget!$A$5:$A$104,A42,Budget!$F$5:$F$104,"&gt;=0")=0,"",IFERROR(SUMIFS(Budget!$F$5:$F$104,Budget!$A$5:$A$104,A42,Budget!$I$5:$I$104,"&lt;&gt;"&amp;Parametri!$E$6),"")))</f>
        <v/>
      </c>
      <c r="D42" s="27">
        <f>IF(C42="","",IFERROR(SUMIFS(Budget!$F$5:$F$104,Budget!$A$5:$A$104,A42,Budget!$I$5:$I$104,Parametri!$E$5),""))</f>
        <v/>
      </c>
      <c r="E42" s="27">
        <f>IF(OR(B42="",C42=""),"",IFERROR(B42-C42,""))</f>
        <v/>
      </c>
      <c r="F42" s="29">
        <f>IFERROR(C42/B42,"")</f>
        <v/>
      </c>
      <c r="G42" s="14">
        <f>IF(A42="","",IF(B42="","Massimale mancante",IF(C42="","Nessun importo",IF(C42&gt;B42,"Superato",IF(IFERROR(C42/B42,0)&gt;=Parametri!$B$5,"Vicino al limite","Nei limiti")))))</f>
        <v/>
      </c>
    </row>
    <row r="43">
      <c r="A43" s="10">
        <f>IF(Parametri!A40="","",Parametri!A40)</f>
        <v/>
      </c>
      <c r="B43" s="28">
        <f>IF(A43="","",IFERROR(VLOOKUP(A43,Parametri!$A$10:$B$109,2,FALSE),""))</f>
        <v/>
      </c>
      <c r="C43" s="28">
        <f>IF(A43="","",IF(COUNTIFS(Budget!$A$5:$A$104,A43,Budget!$F$5:$F$104,"&gt;=0")=0,"",IFERROR(SUMIFS(Budget!$F$5:$F$104,Budget!$A$5:$A$104,A43,Budget!$I$5:$I$104,"&lt;&gt;"&amp;Parametri!$E$6),"")))</f>
        <v/>
      </c>
      <c r="D43" s="28">
        <f>IF(C43="","",IFERROR(SUMIFS(Budget!$F$5:$F$104,Budget!$A$5:$A$104,A43,Budget!$I$5:$I$104,Parametri!$E$5),""))</f>
        <v/>
      </c>
      <c r="E43" s="28">
        <f>IF(OR(B43="",C43=""),"",IFERROR(B43-C43,""))</f>
        <v/>
      </c>
      <c r="F43" s="30">
        <f>IFERROR(C43/B43,"")</f>
        <v/>
      </c>
      <c r="G43" s="12">
        <f>IF(A43="","",IF(B43="","Massimale mancante",IF(C43="","Nessun importo",IF(C43&gt;B43,"Superato",IF(IFERROR(C43/B43,0)&gt;=Parametri!$B$5,"Vicino al limite","Nei limiti")))))</f>
        <v/>
      </c>
    </row>
    <row r="44">
      <c r="A44" s="13">
        <f>IF(Parametri!A41="","",Parametri!A41)</f>
        <v/>
      </c>
      <c r="B44" s="27">
        <f>IF(A44="","",IFERROR(VLOOKUP(A44,Parametri!$A$10:$B$109,2,FALSE),""))</f>
        <v/>
      </c>
      <c r="C44" s="27">
        <f>IF(A44="","",IF(COUNTIFS(Budget!$A$5:$A$104,A44,Budget!$F$5:$F$104,"&gt;=0")=0,"",IFERROR(SUMIFS(Budget!$F$5:$F$104,Budget!$A$5:$A$104,A44,Budget!$I$5:$I$104,"&lt;&gt;"&amp;Parametri!$E$6),"")))</f>
        <v/>
      </c>
      <c r="D44" s="27">
        <f>IF(C44="","",IFERROR(SUMIFS(Budget!$F$5:$F$104,Budget!$A$5:$A$104,A44,Budget!$I$5:$I$104,Parametri!$E$5),""))</f>
        <v/>
      </c>
      <c r="E44" s="27">
        <f>IF(OR(B44="",C44=""),"",IFERROR(B44-C44,""))</f>
        <v/>
      </c>
      <c r="F44" s="29">
        <f>IFERROR(C44/B44,"")</f>
        <v/>
      </c>
      <c r="G44" s="14">
        <f>IF(A44="","",IF(B44="","Massimale mancante",IF(C44="","Nessun importo",IF(C44&gt;B44,"Superato",IF(IFERROR(C44/B44,0)&gt;=Parametri!$B$5,"Vicino al limite","Nei limiti")))))</f>
        <v/>
      </c>
    </row>
    <row r="45">
      <c r="A45" s="10">
        <f>IF(Parametri!A42="","",Parametri!A42)</f>
        <v/>
      </c>
      <c r="B45" s="28">
        <f>IF(A45="","",IFERROR(VLOOKUP(A45,Parametri!$A$10:$B$109,2,FALSE),""))</f>
        <v/>
      </c>
      <c r="C45" s="28">
        <f>IF(A45="","",IF(COUNTIFS(Budget!$A$5:$A$104,A45,Budget!$F$5:$F$104,"&gt;=0")=0,"",IFERROR(SUMIFS(Budget!$F$5:$F$104,Budget!$A$5:$A$104,A45,Budget!$I$5:$I$104,"&lt;&gt;"&amp;Parametri!$E$6),"")))</f>
        <v/>
      </c>
      <c r="D45" s="28">
        <f>IF(C45="","",IFERROR(SUMIFS(Budget!$F$5:$F$104,Budget!$A$5:$A$104,A45,Budget!$I$5:$I$104,Parametri!$E$5),""))</f>
        <v/>
      </c>
      <c r="E45" s="28">
        <f>IF(OR(B45="",C45=""),"",IFERROR(B45-C45,""))</f>
        <v/>
      </c>
      <c r="F45" s="30">
        <f>IFERROR(C45/B45,"")</f>
        <v/>
      </c>
      <c r="G45" s="12">
        <f>IF(A45="","",IF(B45="","Massimale mancante",IF(C45="","Nessun importo",IF(C45&gt;B45,"Superato",IF(IFERROR(C45/B45,0)&gt;=Parametri!$B$5,"Vicino al limite","Nei limiti")))))</f>
        <v/>
      </c>
    </row>
    <row r="46">
      <c r="A46" s="13">
        <f>IF(Parametri!A43="","",Parametri!A43)</f>
        <v/>
      </c>
      <c r="B46" s="27">
        <f>IF(A46="","",IFERROR(VLOOKUP(A46,Parametri!$A$10:$B$109,2,FALSE),""))</f>
        <v/>
      </c>
      <c r="C46" s="27">
        <f>IF(A46="","",IF(COUNTIFS(Budget!$A$5:$A$104,A46,Budget!$F$5:$F$104,"&gt;=0")=0,"",IFERROR(SUMIFS(Budget!$F$5:$F$104,Budget!$A$5:$A$104,A46,Budget!$I$5:$I$104,"&lt;&gt;"&amp;Parametri!$E$6),"")))</f>
        <v/>
      </c>
      <c r="D46" s="27">
        <f>IF(C46="","",IFERROR(SUMIFS(Budget!$F$5:$F$104,Budget!$A$5:$A$104,A46,Budget!$I$5:$I$104,Parametri!$E$5),""))</f>
        <v/>
      </c>
      <c r="E46" s="27">
        <f>IF(OR(B46="",C46=""),"",IFERROR(B46-C46,""))</f>
        <v/>
      </c>
      <c r="F46" s="29">
        <f>IFERROR(C46/B46,"")</f>
        <v/>
      </c>
      <c r="G46" s="14">
        <f>IF(A46="","",IF(B46="","Massimale mancante",IF(C46="","Nessun importo",IF(C46&gt;B46,"Superato",IF(IFERROR(C46/B46,0)&gt;=Parametri!$B$5,"Vicino al limite","Nei limiti")))))</f>
        <v/>
      </c>
    </row>
    <row r="47">
      <c r="A47" s="10">
        <f>IF(Parametri!A44="","",Parametri!A44)</f>
        <v/>
      </c>
      <c r="B47" s="28">
        <f>IF(A47="","",IFERROR(VLOOKUP(A47,Parametri!$A$10:$B$109,2,FALSE),""))</f>
        <v/>
      </c>
      <c r="C47" s="28">
        <f>IF(A47="","",IF(COUNTIFS(Budget!$A$5:$A$104,A47,Budget!$F$5:$F$104,"&gt;=0")=0,"",IFERROR(SUMIFS(Budget!$F$5:$F$104,Budget!$A$5:$A$104,A47,Budget!$I$5:$I$104,"&lt;&gt;"&amp;Parametri!$E$6),"")))</f>
        <v/>
      </c>
      <c r="D47" s="28">
        <f>IF(C47="","",IFERROR(SUMIFS(Budget!$F$5:$F$104,Budget!$A$5:$A$104,A47,Budget!$I$5:$I$104,Parametri!$E$5),""))</f>
        <v/>
      </c>
      <c r="E47" s="28">
        <f>IF(OR(B47="",C47=""),"",IFERROR(B47-C47,""))</f>
        <v/>
      </c>
      <c r="F47" s="30">
        <f>IFERROR(C47/B47,"")</f>
        <v/>
      </c>
      <c r="G47" s="12">
        <f>IF(A47="","",IF(B47="","Massimale mancante",IF(C47="","Nessun importo",IF(C47&gt;B47,"Superato",IF(IFERROR(C47/B47,0)&gt;=Parametri!$B$5,"Vicino al limite","Nei limiti")))))</f>
        <v/>
      </c>
    </row>
    <row r="48">
      <c r="A48" s="13">
        <f>IF(Parametri!A45="","",Parametri!A45)</f>
        <v/>
      </c>
      <c r="B48" s="27">
        <f>IF(A48="","",IFERROR(VLOOKUP(A48,Parametri!$A$10:$B$109,2,FALSE),""))</f>
        <v/>
      </c>
      <c r="C48" s="27">
        <f>IF(A48="","",IF(COUNTIFS(Budget!$A$5:$A$104,A48,Budget!$F$5:$F$104,"&gt;=0")=0,"",IFERROR(SUMIFS(Budget!$F$5:$F$104,Budget!$A$5:$A$104,A48,Budget!$I$5:$I$104,"&lt;&gt;"&amp;Parametri!$E$6),"")))</f>
        <v/>
      </c>
      <c r="D48" s="27">
        <f>IF(C48="","",IFERROR(SUMIFS(Budget!$F$5:$F$104,Budget!$A$5:$A$104,A48,Budget!$I$5:$I$104,Parametri!$E$5),""))</f>
        <v/>
      </c>
      <c r="E48" s="27">
        <f>IF(OR(B48="",C48=""),"",IFERROR(B48-C48,""))</f>
        <v/>
      </c>
      <c r="F48" s="29">
        <f>IFERROR(C48/B48,"")</f>
        <v/>
      </c>
      <c r="G48" s="14">
        <f>IF(A48="","",IF(B48="","Massimale mancante",IF(C48="","Nessun importo",IF(C48&gt;B48,"Superato",IF(IFERROR(C48/B48,0)&gt;=Parametri!$B$5,"Vicino al limite","Nei limiti")))))</f>
        <v/>
      </c>
    </row>
    <row r="49">
      <c r="A49" s="10">
        <f>IF(Parametri!A46="","",Parametri!A46)</f>
        <v/>
      </c>
      <c r="B49" s="28">
        <f>IF(A49="","",IFERROR(VLOOKUP(A49,Parametri!$A$10:$B$109,2,FALSE),""))</f>
        <v/>
      </c>
      <c r="C49" s="28">
        <f>IF(A49="","",IF(COUNTIFS(Budget!$A$5:$A$104,A49,Budget!$F$5:$F$104,"&gt;=0")=0,"",IFERROR(SUMIFS(Budget!$F$5:$F$104,Budget!$A$5:$A$104,A49,Budget!$I$5:$I$104,"&lt;&gt;"&amp;Parametri!$E$6),"")))</f>
        <v/>
      </c>
      <c r="D49" s="28">
        <f>IF(C49="","",IFERROR(SUMIFS(Budget!$F$5:$F$104,Budget!$A$5:$A$104,A49,Budget!$I$5:$I$104,Parametri!$E$5),""))</f>
        <v/>
      </c>
      <c r="E49" s="28">
        <f>IF(OR(B49="",C49=""),"",IFERROR(B49-C49,""))</f>
        <v/>
      </c>
      <c r="F49" s="30">
        <f>IFERROR(C49/B49,"")</f>
        <v/>
      </c>
      <c r="G49" s="12">
        <f>IF(A49="","",IF(B49="","Massimale mancante",IF(C49="","Nessun importo",IF(C49&gt;B49,"Superato",IF(IFERROR(C49/B49,0)&gt;=Parametri!$B$5,"Vicino al limite","Nei limiti")))))</f>
        <v/>
      </c>
    </row>
    <row r="50">
      <c r="A50" s="13">
        <f>IF(Parametri!A47="","",Parametri!A47)</f>
        <v/>
      </c>
      <c r="B50" s="27">
        <f>IF(A50="","",IFERROR(VLOOKUP(A50,Parametri!$A$10:$B$109,2,FALSE),""))</f>
        <v/>
      </c>
      <c r="C50" s="27">
        <f>IF(A50="","",IF(COUNTIFS(Budget!$A$5:$A$104,A50,Budget!$F$5:$F$104,"&gt;=0")=0,"",IFERROR(SUMIFS(Budget!$F$5:$F$104,Budget!$A$5:$A$104,A50,Budget!$I$5:$I$104,"&lt;&gt;"&amp;Parametri!$E$6),"")))</f>
        <v/>
      </c>
      <c r="D50" s="27">
        <f>IF(C50="","",IFERROR(SUMIFS(Budget!$F$5:$F$104,Budget!$A$5:$A$104,A50,Budget!$I$5:$I$104,Parametri!$E$5),""))</f>
        <v/>
      </c>
      <c r="E50" s="27">
        <f>IF(OR(B50="",C50=""),"",IFERROR(B50-C50,""))</f>
        <v/>
      </c>
      <c r="F50" s="29">
        <f>IFERROR(C50/B50,"")</f>
        <v/>
      </c>
      <c r="G50" s="14">
        <f>IF(A50="","",IF(B50="","Massimale mancante",IF(C50="","Nessun importo",IF(C50&gt;B50,"Superato",IF(IFERROR(C50/B50,0)&gt;=Parametri!$B$5,"Vicino al limite","Nei limiti")))))</f>
        <v/>
      </c>
    </row>
    <row r="51">
      <c r="A51" s="10">
        <f>IF(Parametri!A48="","",Parametri!A48)</f>
        <v/>
      </c>
      <c r="B51" s="28">
        <f>IF(A51="","",IFERROR(VLOOKUP(A51,Parametri!$A$10:$B$109,2,FALSE),""))</f>
        <v/>
      </c>
      <c r="C51" s="28">
        <f>IF(A51="","",IF(COUNTIFS(Budget!$A$5:$A$104,A51,Budget!$F$5:$F$104,"&gt;=0")=0,"",IFERROR(SUMIFS(Budget!$F$5:$F$104,Budget!$A$5:$A$104,A51,Budget!$I$5:$I$104,"&lt;&gt;"&amp;Parametri!$E$6),"")))</f>
        <v/>
      </c>
      <c r="D51" s="28">
        <f>IF(C51="","",IFERROR(SUMIFS(Budget!$F$5:$F$104,Budget!$A$5:$A$104,A51,Budget!$I$5:$I$104,Parametri!$E$5),""))</f>
        <v/>
      </c>
      <c r="E51" s="28">
        <f>IF(OR(B51="",C51=""),"",IFERROR(B51-C51,""))</f>
        <v/>
      </c>
      <c r="F51" s="30">
        <f>IFERROR(C51/B51,"")</f>
        <v/>
      </c>
      <c r="G51" s="12">
        <f>IF(A51="","",IF(B51="","Massimale mancante",IF(C51="","Nessun importo",IF(C51&gt;B51,"Superato",IF(IFERROR(C51/B51,0)&gt;=Parametri!$B$5,"Vicino al limite","Nei limiti")))))</f>
        <v/>
      </c>
    </row>
    <row r="52">
      <c r="A52" s="13">
        <f>IF(Parametri!A49="","",Parametri!A49)</f>
        <v/>
      </c>
      <c r="B52" s="27">
        <f>IF(A52="","",IFERROR(VLOOKUP(A52,Parametri!$A$10:$B$109,2,FALSE),""))</f>
        <v/>
      </c>
      <c r="C52" s="27">
        <f>IF(A52="","",IF(COUNTIFS(Budget!$A$5:$A$104,A52,Budget!$F$5:$F$104,"&gt;=0")=0,"",IFERROR(SUMIFS(Budget!$F$5:$F$104,Budget!$A$5:$A$104,A52,Budget!$I$5:$I$104,"&lt;&gt;"&amp;Parametri!$E$6),"")))</f>
        <v/>
      </c>
      <c r="D52" s="27">
        <f>IF(C52="","",IFERROR(SUMIFS(Budget!$F$5:$F$104,Budget!$A$5:$A$104,A52,Budget!$I$5:$I$104,Parametri!$E$5),""))</f>
        <v/>
      </c>
      <c r="E52" s="27">
        <f>IF(OR(B52="",C52=""),"",IFERROR(B52-C52,""))</f>
        <v/>
      </c>
      <c r="F52" s="29">
        <f>IFERROR(C52/B52,"")</f>
        <v/>
      </c>
      <c r="G52" s="14">
        <f>IF(A52="","",IF(B52="","Massimale mancante",IF(C52="","Nessun importo",IF(C52&gt;B52,"Superato",IF(IFERROR(C52/B52,0)&gt;=Parametri!$B$5,"Vicino al limite","Nei limiti")))))</f>
        <v/>
      </c>
    </row>
    <row r="53">
      <c r="A53" s="10">
        <f>IF(Parametri!A50="","",Parametri!A50)</f>
        <v/>
      </c>
      <c r="B53" s="28">
        <f>IF(A53="","",IFERROR(VLOOKUP(A53,Parametri!$A$10:$B$109,2,FALSE),""))</f>
        <v/>
      </c>
      <c r="C53" s="28">
        <f>IF(A53="","",IF(COUNTIFS(Budget!$A$5:$A$104,A53,Budget!$F$5:$F$104,"&gt;=0")=0,"",IFERROR(SUMIFS(Budget!$F$5:$F$104,Budget!$A$5:$A$104,A53,Budget!$I$5:$I$104,"&lt;&gt;"&amp;Parametri!$E$6),"")))</f>
        <v/>
      </c>
      <c r="D53" s="28">
        <f>IF(C53="","",IFERROR(SUMIFS(Budget!$F$5:$F$104,Budget!$A$5:$A$104,A53,Budget!$I$5:$I$104,Parametri!$E$5),""))</f>
        <v/>
      </c>
      <c r="E53" s="28">
        <f>IF(OR(B53="",C53=""),"",IFERROR(B53-C53,""))</f>
        <v/>
      </c>
      <c r="F53" s="30">
        <f>IFERROR(C53/B53,"")</f>
        <v/>
      </c>
      <c r="G53" s="12">
        <f>IF(A53="","",IF(B53="","Massimale mancante",IF(C53="","Nessun importo",IF(C53&gt;B53,"Superato",IF(IFERROR(C53/B53,0)&gt;=Parametri!$B$5,"Vicino al limite","Nei limiti")))))</f>
        <v/>
      </c>
    </row>
    <row r="54">
      <c r="A54" s="13">
        <f>IF(Parametri!A51="","",Parametri!A51)</f>
        <v/>
      </c>
      <c r="B54" s="27">
        <f>IF(A54="","",IFERROR(VLOOKUP(A54,Parametri!$A$10:$B$109,2,FALSE),""))</f>
        <v/>
      </c>
      <c r="C54" s="27">
        <f>IF(A54="","",IF(COUNTIFS(Budget!$A$5:$A$104,A54,Budget!$F$5:$F$104,"&gt;=0")=0,"",IFERROR(SUMIFS(Budget!$F$5:$F$104,Budget!$A$5:$A$104,A54,Budget!$I$5:$I$104,"&lt;&gt;"&amp;Parametri!$E$6),"")))</f>
        <v/>
      </c>
      <c r="D54" s="27">
        <f>IF(C54="","",IFERROR(SUMIFS(Budget!$F$5:$F$104,Budget!$A$5:$A$104,A54,Budget!$I$5:$I$104,Parametri!$E$5),""))</f>
        <v/>
      </c>
      <c r="E54" s="27">
        <f>IF(OR(B54="",C54=""),"",IFERROR(B54-C54,""))</f>
        <v/>
      </c>
      <c r="F54" s="29">
        <f>IFERROR(C54/B54,"")</f>
        <v/>
      </c>
      <c r="G54" s="14">
        <f>IF(A54="","",IF(B54="","Massimale mancante",IF(C54="","Nessun importo",IF(C54&gt;B54,"Superato",IF(IFERROR(C54/B54,0)&gt;=Parametri!$B$5,"Vicino al limite","Nei limiti")))))</f>
        <v/>
      </c>
    </row>
    <row r="55">
      <c r="A55" s="10">
        <f>IF(Parametri!A52="","",Parametri!A52)</f>
        <v/>
      </c>
      <c r="B55" s="28">
        <f>IF(A55="","",IFERROR(VLOOKUP(A55,Parametri!$A$10:$B$109,2,FALSE),""))</f>
        <v/>
      </c>
      <c r="C55" s="28">
        <f>IF(A55="","",IF(COUNTIFS(Budget!$A$5:$A$104,A55,Budget!$F$5:$F$104,"&gt;=0")=0,"",IFERROR(SUMIFS(Budget!$F$5:$F$104,Budget!$A$5:$A$104,A55,Budget!$I$5:$I$104,"&lt;&gt;"&amp;Parametri!$E$6),"")))</f>
        <v/>
      </c>
      <c r="D55" s="28">
        <f>IF(C55="","",IFERROR(SUMIFS(Budget!$F$5:$F$104,Budget!$A$5:$A$104,A55,Budget!$I$5:$I$104,Parametri!$E$5),""))</f>
        <v/>
      </c>
      <c r="E55" s="28">
        <f>IF(OR(B55="",C55=""),"",IFERROR(B55-C55,""))</f>
        <v/>
      </c>
      <c r="F55" s="30">
        <f>IFERROR(C55/B55,"")</f>
        <v/>
      </c>
      <c r="G55" s="12">
        <f>IF(A55="","",IF(B55="","Massimale mancante",IF(C55="","Nessun importo",IF(C55&gt;B55,"Superato",IF(IFERROR(C55/B55,0)&gt;=Parametri!$B$5,"Vicino al limite","Nei limiti")))))</f>
        <v/>
      </c>
    </row>
    <row r="56">
      <c r="A56" s="13">
        <f>IF(Parametri!A53="","",Parametri!A53)</f>
        <v/>
      </c>
      <c r="B56" s="27">
        <f>IF(A56="","",IFERROR(VLOOKUP(A56,Parametri!$A$10:$B$109,2,FALSE),""))</f>
        <v/>
      </c>
      <c r="C56" s="27">
        <f>IF(A56="","",IF(COUNTIFS(Budget!$A$5:$A$104,A56,Budget!$F$5:$F$104,"&gt;=0")=0,"",IFERROR(SUMIFS(Budget!$F$5:$F$104,Budget!$A$5:$A$104,A56,Budget!$I$5:$I$104,"&lt;&gt;"&amp;Parametri!$E$6),"")))</f>
        <v/>
      </c>
      <c r="D56" s="27">
        <f>IF(C56="","",IFERROR(SUMIFS(Budget!$F$5:$F$104,Budget!$A$5:$A$104,A56,Budget!$I$5:$I$104,Parametri!$E$5),""))</f>
        <v/>
      </c>
      <c r="E56" s="27">
        <f>IF(OR(B56="",C56=""),"",IFERROR(B56-C56,""))</f>
        <v/>
      </c>
      <c r="F56" s="29">
        <f>IFERROR(C56/B56,"")</f>
        <v/>
      </c>
      <c r="G56" s="14">
        <f>IF(A56="","",IF(B56="","Massimale mancante",IF(C56="","Nessun importo",IF(C56&gt;B56,"Superato",IF(IFERROR(C56/B56,0)&gt;=Parametri!$B$5,"Vicino al limite","Nei limiti")))))</f>
        <v/>
      </c>
    </row>
    <row r="57">
      <c r="A57" s="10">
        <f>IF(Parametri!A54="","",Parametri!A54)</f>
        <v/>
      </c>
      <c r="B57" s="28">
        <f>IF(A57="","",IFERROR(VLOOKUP(A57,Parametri!$A$10:$B$109,2,FALSE),""))</f>
        <v/>
      </c>
      <c r="C57" s="28">
        <f>IF(A57="","",IF(COUNTIFS(Budget!$A$5:$A$104,A57,Budget!$F$5:$F$104,"&gt;=0")=0,"",IFERROR(SUMIFS(Budget!$F$5:$F$104,Budget!$A$5:$A$104,A57,Budget!$I$5:$I$104,"&lt;&gt;"&amp;Parametri!$E$6),"")))</f>
        <v/>
      </c>
      <c r="D57" s="28">
        <f>IF(C57="","",IFERROR(SUMIFS(Budget!$F$5:$F$104,Budget!$A$5:$A$104,A57,Budget!$I$5:$I$104,Parametri!$E$5),""))</f>
        <v/>
      </c>
      <c r="E57" s="28">
        <f>IF(OR(B57="",C57=""),"",IFERROR(B57-C57,""))</f>
        <v/>
      </c>
      <c r="F57" s="30">
        <f>IFERROR(C57/B57,"")</f>
        <v/>
      </c>
      <c r="G57" s="12">
        <f>IF(A57="","",IF(B57="","Massimale mancante",IF(C57="","Nessun importo",IF(C57&gt;B57,"Superato",IF(IFERROR(C57/B57,0)&gt;=Parametri!$B$5,"Vicino al limite","Nei limiti")))))</f>
        <v/>
      </c>
    </row>
    <row r="58">
      <c r="A58" s="13">
        <f>IF(Parametri!A55="","",Parametri!A55)</f>
        <v/>
      </c>
      <c r="B58" s="27">
        <f>IF(A58="","",IFERROR(VLOOKUP(A58,Parametri!$A$10:$B$109,2,FALSE),""))</f>
        <v/>
      </c>
      <c r="C58" s="27">
        <f>IF(A58="","",IF(COUNTIFS(Budget!$A$5:$A$104,A58,Budget!$F$5:$F$104,"&gt;=0")=0,"",IFERROR(SUMIFS(Budget!$F$5:$F$104,Budget!$A$5:$A$104,A58,Budget!$I$5:$I$104,"&lt;&gt;"&amp;Parametri!$E$6),"")))</f>
        <v/>
      </c>
      <c r="D58" s="27">
        <f>IF(C58="","",IFERROR(SUMIFS(Budget!$F$5:$F$104,Budget!$A$5:$A$104,A58,Budget!$I$5:$I$104,Parametri!$E$5),""))</f>
        <v/>
      </c>
      <c r="E58" s="27">
        <f>IF(OR(B58="",C58=""),"",IFERROR(B58-C58,""))</f>
        <v/>
      </c>
      <c r="F58" s="29">
        <f>IFERROR(C58/B58,"")</f>
        <v/>
      </c>
      <c r="G58" s="14">
        <f>IF(A58="","",IF(B58="","Massimale mancante",IF(C58="","Nessun importo",IF(C58&gt;B58,"Superato",IF(IFERROR(C58/B58,0)&gt;=Parametri!$B$5,"Vicino al limite","Nei limiti")))))</f>
        <v/>
      </c>
    </row>
    <row r="59">
      <c r="A59" s="10">
        <f>IF(Parametri!A56="","",Parametri!A56)</f>
        <v/>
      </c>
      <c r="B59" s="28">
        <f>IF(A59="","",IFERROR(VLOOKUP(A59,Parametri!$A$10:$B$109,2,FALSE),""))</f>
        <v/>
      </c>
      <c r="C59" s="28">
        <f>IF(A59="","",IF(COUNTIFS(Budget!$A$5:$A$104,A59,Budget!$F$5:$F$104,"&gt;=0")=0,"",IFERROR(SUMIFS(Budget!$F$5:$F$104,Budget!$A$5:$A$104,A59,Budget!$I$5:$I$104,"&lt;&gt;"&amp;Parametri!$E$6),"")))</f>
        <v/>
      </c>
      <c r="D59" s="28">
        <f>IF(C59="","",IFERROR(SUMIFS(Budget!$F$5:$F$104,Budget!$A$5:$A$104,A59,Budget!$I$5:$I$104,Parametri!$E$5),""))</f>
        <v/>
      </c>
      <c r="E59" s="28">
        <f>IF(OR(B59="",C59=""),"",IFERROR(B59-C59,""))</f>
        <v/>
      </c>
      <c r="F59" s="30">
        <f>IFERROR(C59/B59,"")</f>
        <v/>
      </c>
      <c r="G59" s="12">
        <f>IF(A59="","",IF(B59="","Massimale mancante",IF(C59="","Nessun importo",IF(C59&gt;B59,"Superato",IF(IFERROR(C59/B59,0)&gt;=Parametri!$B$5,"Vicino al limite","Nei limiti")))))</f>
        <v/>
      </c>
    </row>
    <row r="60">
      <c r="A60" s="13">
        <f>IF(Parametri!A57="","",Parametri!A57)</f>
        <v/>
      </c>
      <c r="B60" s="27">
        <f>IF(A60="","",IFERROR(VLOOKUP(A60,Parametri!$A$10:$B$109,2,FALSE),""))</f>
        <v/>
      </c>
      <c r="C60" s="27">
        <f>IF(A60="","",IF(COUNTIFS(Budget!$A$5:$A$104,A60,Budget!$F$5:$F$104,"&gt;=0")=0,"",IFERROR(SUMIFS(Budget!$F$5:$F$104,Budget!$A$5:$A$104,A60,Budget!$I$5:$I$104,"&lt;&gt;"&amp;Parametri!$E$6),"")))</f>
        <v/>
      </c>
      <c r="D60" s="27">
        <f>IF(C60="","",IFERROR(SUMIFS(Budget!$F$5:$F$104,Budget!$A$5:$A$104,A60,Budget!$I$5:$I$104,Parametri!$E$5),""))</f>
        <v/>
      </c>
      <c r="E60" s="27">
        <f>IF(OR(B60="",C60=""),"",IFERROR(B60-C60,""))</f>
        <v/>
      </c>
      <c r="F60" s="29">
        <f>IFERROR(C60/B60,"")</f>
        <v/>
      </c>
      <c r="G60" s="14">
        <f>IF(A60="","",IF(B60="","Massimale mancante",IF(C60="","Nessun importo",IF(C60&gt;B60,"Superato",IF(IFERROR(C60/B60,0)&gt;=Parametri!$B$5,"Vicino al limite","Nei limiti")))))</f>
        <v/>
      </c>
    </row>
    <row r="61">
      <c r="A61" s="10">
        <f>IF(Parametri!A58="","",Parametri!A58)</f>
        <v/>
      </c>
      <c r="B61" s="28">
        <f>IF(A61="","",IFERROR(VLOOKUP(A61,Parametri!$A$10:$B$109,2,FALSE),""))</f>
        <v/>
      </c>
      <c r="C61" s="28">
        <f>IF(A61="","",IF(COUNTIFS(Budget!$A$5:$A$104,A61,Budget!$F$5:$F$104,"&gt;=0")=0,"",IFERROR(SUMIFS(Budget!$F$5:$F$104,Budget!$A$5:$A$104,A61,Budget!$I$5:$I$104,"&lt;&gt;"&amp;Parametri!$E$6),"")))</f>
        <v/>
      </c>
      <c r="D61" s="28">
        <f>IF(C61="","",IFERROR(SUMIFS(Budget!$F$5:$F$104,Budget!$A$5:$A$104,A61,Budget!$I$5:$I$104,Parametri!$E$5),""))</f>
        <v/>
      </c>
      <c r="E61" s="28">
        <f>IF(OR(B61="",C61=""),"",IFERROR(B61-C61,""))</f>
        <v/>
      </c>
      <c r="F61" s="30">
        <f>IFERROR(C61/B61,"")</f>
        <v/>
      </c>
      <c r="G61" s="12">
        <f>IF(A61="","",IF(B61="","Massimale mancante",IF(C61="","Nessun importo",IF(C61&gt;B61,"Superato",IF(IFERROR(C61/B61,0)&gt;=Parametri!$B$5,"Vicino al limite","Nei limiti")))))</f>
        <v/>
      </c>
    </row>
    <row r="62">
      <c r="A62" s="13">
        <f>IF(Parametri!A59="","",Parametri!A59)</f>
        <v/>
      </c>
      <c r="B62" s="27">
        <f>IF(A62="","",IFERROR(VLOOKUP(A62,Parametri!$A$10:$B$109,2,FALSE),""))</f>
        <v/>
      </c>
      <c r="C62" s="27">
        <f>IF(A62="","",IF(COUNTIFS(Budget!$A$5:$A$104,A62,Budget!$F$5:$F$104,"&gt;=0")=0,"",IFERROR(SUMIFS(Budget!$F$5:$F$104,Budget!$A$5:$A$104,A62,Budget!$I$5:$I$104,"&lt;&gt;"&amp;Parametri!$E$6),"")))</f>
        <v/>
      </c>
      <c r="D62" s="27">
        <f>IF(C62="","",IFERROR(SUMIFS(Budget!$F$5:$F$104,Budget!$A$5:$A$104,A62,Budget!$I$5:$I$104,Parametri!$E$5),""))</f>
        <v/>
      </c>
      <c r="E62" s="27">
        <f>IF(OR(B62="",C62=""),"",IFERROR(B62-C62,""))</f>
        <v/>
      </c>
      <c r="F62" s="29">
        <f>IFERROR(C62/B62,"")</f>
        <v/>
      </c>
      <c r="G62" s="14">
        <f>IF(A62="","",IF(B62="","Massimale mancante",IF(C62="","Nessun importo",IF(C62&gt;B62,"Superato",IF(IFERROR(C62/B62,0)&gt;=Parametri!$B$5,"Vicino al limite","Nei limiti")))))</f>
        <v/>
      </c>
    </row>
    <row r="63">
      <c r="A63" s="10">
        <f>IF(Parametri!A60="","",Parametri!A60)</f>
        <v/>
      </c>
      <c r="B63" s="28">
        <f>IF(A63="","",IFERROR(VLOOKUP(A63,Parametri!$A$10:$B$109,2,FALSE),""))</f>
        <v/>
      </c>
      <c r="C63" s="28">
        <f>IF(A63="","",IF(COUNTIFS(Budget!$A$5:$A$104,A63,Budget!$F$5:$F$104,"&gt;=0")=0,"",IFERROR(SUMIFS(Budget!$F$5:$F$104,Budget!$A$5:$A$104,A63,Budget!$I$5:$I$104,"&lt;&gt;"&amp;Parametri!$E$6),"")))</f>
        <v/>
      </c>
      <c r="D63" s="28">
        <f>IF(C63="","",IFERROR(SUMIFS(Budget!$F$5:$F$104,Budget!$A$5:$A$104,A63,Budget!$I$5:$I$104,Parametri!$E$5),""))</f>
        <v/>
      </c>
      <c r="E63" s="28">
        <f>IF(OR(B63="",C63=""),"",IFERROR(B63-C63,""))</f>
        <v/>
      </c>
      <c r="F63" s="30">
        <f>IFERROR(C63/B63,"")</f>
        <v/>
      </c>
      <c r="G63" s="12">
        <f>IF(A63="","",IF(B63="","Massimale mancante",IF(C63="","Nessun importo",IF(C63&gt;B63,"Superato",IF(IFERROR(C63/B63,0)&gt;=Parametri!$B$5,"Vicino al limite","Nei limiti")))))</f>
        <v/>
      </c>
    </row>
    <row r="64">
      <c r="A64" s="13">
        <f>IF(Parametri!A61="","",Parametri!A61)</f>
        <v/>
      </c>
      <c r="B64" s="27">
        <f>IF(A64="","",IFERROR(VLOOKUP(A64,Parametri!$A$10:$B$109,2,FALSE),""))</f>
        <v/>
      </c>
      <c r="C64" s="27">
        <f>IF(A64="","",IF(COUNTIFS(Budget!$A$5:$A$104,A64,Budget!$F$5:$F$104,"&gt;=0")=0,"",IFERROR(SUMIFS(Budget!$F$5:$F$104,Budget!$A$5:$A$104,A64,Budget!$I$5:$I$104,"&lt;&gt;"&amp;Parametri!$E$6),"")))</f>
        <v/>
      </c>
      <c r="D64" s="27">
        <f>IF(C64="","",IFERROR(SUMIFS(Budget!$F$5:$F$104,Budget!$A$5:$A$104,A64,Budget!$I$5:$I$104,Parametri!$E$5),""))</f>
        <v/>
      </c>
      <c r="E64" s="27">
        <f>IF(OR(B64="",C64=""),"",IFERROR(B64-C64,""))</f>
        <v/>
      </c>
      <c r="F64" s="29">
        <f>IFERROR(C64/B64,"")</f>
        <v/>
      </c>
      <c r="G64" s="14">
        <f>IF(A64="","",IF(B64="","Massimale mancante",IF(C64="","Nessun importo",IF(C64&gt;B64,"Superato",IF(IFERROR(C64/B64,0)&gt;=Parametri!$B$5,"Vicino al limite","Nei limiti")))))</f>
        <v/>
      </c>
    </row>
    <row r="65">
      <c r="A65" s="10">
        <f>IF(Parametri!A62="","",Parametri!A62)</f>
        <v/>
      </c>
      <c r="B65" s="28">
        <f>IF(A65="","",IFERROR(VLOOKUP(A65,Parametri!$A$10:$B$109,2,FALSE),""))</f>
        <v/>
      </c>
      <c r="C65" s="28">
        <f>IF(A65="","",IF(COUNTIFS(Budget!$A$5:$A$104,A65,Budget!$F$5:$F$104,"&gt;=0")=0,"",IFERROR(SUMIFS(Budget!$F$5:$F$104,Budget!$A$5:$A$104,A65,Budget!$I$5:$I$104,"&lt;&gt;"&amp;Parametri!$E$6),"")))</f>
        <v/>
      </c>
      <c r="D65" s="28">
        <f>IF(C65="","",IFERROR(SUMIFS(Budget!$F$5:$F$104,Budget!$A$5:$A$104,A65,Budget!$I$5:$I$104,Parametri!$E$5),""))</f>
        <v/>
      </c>
      <c r="E65" s="28">
        <f>IF(OR(B65="",C65=""),"",IFERROR(B65-C65,""))</f>
        <v/>
      </c>
      <c r="F65" s="30">
        <f>IFERROR(C65/B65,"")</f>
        <v/>
      </c>
      <c r="G65" s="12">
        <f>IF(A65="","",IF(B65="","Massimale mancante",IF(C65="","Nessun importo",IF(C65&gt;B65,"Superato",IF(IFERROR(C65/B65,0)&gt;=Parametri!$B$5,"Vicino al limite","Nei limiti")))))</f>
        <v/>
      </c>
    </row>
    <row r="66">
      <c r="A66" s="13">
        <f>IF(Parametri!A63="","",Parametri!A63)</f>
        <v/>
      </c>
      <c r="B66" s="27">
        <f>IF(A66="","",IFERROR(VLOOKUP(A66,Parametri!$A$10:$B$109,2,FALSE),""))</f>
        <v/>
      </c>
      <c r="C66" s="27">
        <f>IF(A66="","",IF(COUNTIFS(Budget!$A$5:$A$104,A66,Budget!$F$5:$F$104,"&gt;=0")=0,"",IFERROR(SUMIFS(Budget!$F$5:$F$104,Budget!$A$5:$A$104,A66,Budget!$I$5:$I$104,"&lt;&gt;"&amp;Parametri!$E$6),"")))</f>
        <v/>
      </c>
      <c r="D66" s="27">
        <f>IF(C66="","",IFERROR(SUMIFS(Budget!$F$5:$F$104,Budget!$A$5:$A$104,A66,Budget!$I$5:$I$104,Parametri!$E$5),""))</f>
        <v/>
      </c>
      <c r="E66" s="27">
        <f>IF(OR(B66="",C66=""),"",IFERROR(B66-C66,""))</f>
        <v/>
      </c>
      <c r="F66" s="29">
        <f>IFERROR(C66/B66,"")</f>
        <v/>
      </c>
      <c r="G66" s="14">
        <f>IF(A66="","",IF(B66="","Massimale mancante",IF(C66="","Nessun importo",IF(C66&gt;B66,"Superato",IF(IFERROR(C66/B66,0)&gt;=Parametri!$B$5,"Vicino al limite","Nei limiti")))))</f>
        <v/>
      </c>
    </row>
    <row r="67">
      <c r="A67" s="10">
        <f>IF(Parametri!A64="","",Parametri!A64)</f>
        <v/>
      </c>
      <c r="B67" s="28">
        <f>IF(A67="","",IFERROR(VLOOKUP(A67,Parametri!$A$10:$B$109,2,FALSE),""))</f>
        <v/>
      </c>
      <c r="C67" s="28">
        <f>IF(A67="","",IF(COUNTIFS(Budget!$A$5:$A$104,A67,Budget!$F$5:$F$104,"&gt;=0")=0,"",IFERROR(SUMIFS(Budget!$F$5:$F$104,Budget!$A$5:$A$104,A67,Budget!$I$5:$I$104,"&lt;&gt;"&amp;Parametri!$E$6),"")))</f>
        <v/>
      </c>
      <c r="D67" s="28">
        <f>IF(C67="","",IFERROR(SUMIFS(Budget!$F$5:$F$104,Budget!$A$5:$A$104,A67,Budget!$I$5:$I$104,Parametri!$E$5),""))</f>
        <v/>
      </c>
      <c r="E67" s="28">
        <f>IF(OR(B67="",C67=""),"",IFERROR(B67-C67,""))</f>
        <v/>
      </c>
      <c r="F67" s="30">
        <f>IFERROR(C67/B67,"")</f>
        <v/>
      </c>
      <c r="G67" s="12">
        <f>IF(A67="","",IF(B67="","Massimale mancante",IF(C67="","Nessun importo",IF(C67&gt;B67,"Superato",IF(IFERROR(C67/B67,0)&gt;=Parametri!$B$5,"Vicino al limite","Nei limiti")))))</f>
        <v/>
      </c>
    </row>
    <row r="68">
      <c r="A68" s="13">
        <f>IF(Parametri!A65="","",Parametri!A65)</f>
        <v/>
      </c>
      <c r="B68" s="27">
        <f>IF(A68="","",IFERROR(VLOOKUP(A68,Parametri!$A$10:$B$109,2,FALSE),""))</f>
        <v/>
      </c>
      <c r="C68" s="27">
        <f>IF(A68="","",IF(COUNTIFS(Budget!$A$5:$A$104,A68,Budget!$F$5:$F$104,"&gt;=0")=0,"",IFERROR(SUMIFS(Budget!$F$5:$F$104,Budget!$A$5:$A$104,A68,Budget!$I$5:$I$104,"&lt;&gt;"&amp;Parametri!$E$6),"")))</f>
        <v/>
      </c>
      <c r="D68" s="27">
        <f>IF(C68="","",IFERROR(SUMIFS(Budget!$F$5:$F$104,Budget!$A$5:$A$104,A68,Budget!$I$5:$I$104,Parametri!$E$5),""))</f>
        <v/>
      </c>
      <c r="E68" s="27">
        <f>IF(OR(B68="",C68=""),"",IFERROR(B68-C68,""))</f>
        <v/>
      </c>
      <c r="F68" s="29">
        <f>IFERROR(C68/B68,"")</f>
        <v/>
      </c>
      <c r="G68" s="14">
        <f>IF(A68="","",IF(B68="","Massimale mancante",IF(C68="","Nessun importo",IF(C68&gt;B68,"Superato",IF(IFERROR(C68/B68,0)&gt;=Parametri!$B$5,"Vicino al limite","Nei limiti")))))</f>
        <v/>
      </c>
    </row>
    <row r="69">
      <c r="A69" s="10">
        <f>IF(Parametri!A66="","",Parametri!A66)</f>
        <v/>
      </c>
      <c r="B69" s="28">
        <f>IF(A69="","",IFERROR(VLOOKUP(A69,Parametri!$A$10:$B$109,2,FALSE),""))</f>
        <v/>
      </c>
      <c r="C69" s="28">
        <f>IF(A69="","",IF(COUNTIFS(Budget!$A$5:$A$104,A69,Budget!$F$5:$F$104,"&gt;=0")=0,"",IFERROR(SUMIFS(Budget!$F$5:$F$104,Budget!$A$5:$A$104,A69,Budget!$I$5:$I$104,"&lt;&gt;"&amp;Parametri!$E$6),"")))</f>
        <v/>
      </c>
      <c r="D69" s="28">
        <f>IF(C69="","",IFERROR(SUMIFS(Budget!$F$5:$F$104,Budget!$A$5:$A$104,A69,Budget!$I$5:$I$104,Parametri!$E$5),""))</f>
        <v/>
      </c>
      <c r="E69" s="28">
        <f>IF(OR(B69="",C69=""),"",IFERROR(B69-C69,""))</f>
        <v/>
      </c>
      <c r="F69" s="30">
        <f>IFERROR(C69/B69,"")</f>
        <v/>
      </c>
      <c r="G69" s="12">
        <f>IF(A69="","",IF(B69="","Massimale mancante",IF(C69="","Nessun importo",IF(C69&gt;B69,"Superato",IF(IFERROR(C69/B69,0)&gt;=Parametri!$B$5,"Vicino al limite","Nei limiti")))))</f>
        <v/>
      </c>
    </row>
    <row r="70">
      <c r="A70" s="13">
        <f>IF(Parametri!A67="","",Parametri!A67)</f>
        <v/>
      </c>
      <c r="B70" s="27">
        <f>IF(A70="","",IFERROR(VLOOKUP(A70,Parametri!$A$10:$B$109,2,FALSE),""))</f>
        <v/>
      </c>
      <c r="C70" s="27">
        <f>IF(A70="","",IF(COUNTIFS(Budget!$A$5:$A$104,A70,Budget!$F$5:$F$104,"&gt;=0")=0,"",IFERROR(SUMIFS(Budget!$F$5:$F$104,Budget!$A$5:$A$104,A70,Budget!$I$5:$I$104,"&lt;&gt;"&amp;Parametri!$E$6),"")))</f>
        <v/>
      </c>
      <c r="D70" s="27">
        <f>IF(C70="","",IFERROR(SUMIFS(Budget!$F$5:$F$104,Budget!$A$5:$A$104,A70,Budget!$I$5:$I$104,Parametri!$E$5),""))</f>
        <v/>
      </c>
      <c r="E70" s="27">
        <f>IF(OR(B70="",C70=""),"",IFERROR(B70-C70,""))</f>
        <v/>
      </c>
      <c r="F70" s="29">
        <f>IFERROR(C70/B70,"")</f>
        <v/>
      </c>
      <c r="G70" s="14">
        <f>IF(A70="","",IF(B70="","Massimale mancante",IF(C70="","Nessun importo",IF(C70&gt;B70,"Superato",IF(IFERROR(C70/B70,0)&gt;=Parametri!$B$5,"Vicino al limite","Nei limiti")))))</f>
        <v/>
      </c>
    </row>
    <row r="71">
      <c r="A71" s="10">
        <f>IF(Parametri!A68="","",Parametri!A68)</f>
        <v/>
      </c>
      <c r="B71" s="28">
        <f>IF(A71="","",IFERROR(VLOOKUP(A71,Parametri!$A$10:$B$109,2,FALSE),""))</f>
        <v/>
      </c>
      <c r="C71" s="28">
        <f>IF(A71="","",IF(COUNTIFS(Budget!$A$5:$A$104,A71,Budget!$F$5:$F$104,"&gt;=0")=0,"",IFERROR(SUMIFS(Budget!$F$5:$F$104,Budget!$A$5:$A$104,A71,Budget!$I$5:$I$104,"&lt;&gt;"&amp;Parametri!$E$6),"")))</f>
        <v/>
      </c>
      <c r="D71" s="28">
        <f>IF(C71="","",IFERROR(SUMIFS(Budget!$F$5:$F$104,Budget!$A$5:$A$104,A71,Budget!$I$5:$I$104,Parametri!$E$5),""))</f>
        <v/>
      </c>
      <c r="E71" s="28">
        <f>IF(OR(B71="",C71=""),"",IFERROR(B71-C71,""))</f>
        <v/>
      </c>
      <c r="F71" s="30">
        <f>IFERROR(C71/B71,"")</f>
        <v/>
      </c>
      <c r="G71" s="12">
        <f>IF(A71="","",IF(B71="","Massimale mancante",IF(C71="","Nessun importo",IF(C71&gt;B71,"Superato",IF(IFERROR(C71/B71,0)&gt;=Parametri!$B$5,"Vicino al limite","Nei limiti")))))</f>
        <v/>
      </c>
    </row>
    <row r="72">
      <c r="A72" s="13">
        <f>IF(Parametri!A69="","",Parametri!A69)</f>
        <v/>
      </c>
      <c r="B72" s="27">
        <f>IF(A72="","",IFERROR(VLOOKUP(A72,Parametri!$A$10:$B$109,2,FALSE),""))</f>
        <v/>
      </c>
      <c r="C72" s="27">
        <f>IF(A72="","",IF(COUNTIFS(Budget!$A$5:$A$104,A72,Budget!$F$5:$F$104,"&gt;=0")=0,"",IFERROR(SUMIFS(Budget!$F$5:$F$104,Budget!$A$5:$A$104,A72,Budget!$I$5:$I$104,"&lt;&gt;"&amp;Parametri!$E$6),"")))</f>
        <v/>
      </c>
      <c r="D72" s="27">
        <f>IF(C72="","",IFERROR(SUMIFS(Budget!$F$5:$F$104,Budget!$A$5:$A$104,A72,Budget!$I$5:$I$104,Parametri!$E$5),""))</f>
        <v/>
      </c>
      <c r="E72" s="27">
        <f>IF(OR(B72="",C72=""),"",IFERROR(B72-C72,""))</f>
        <v/>
      </c>
      <c r="F72" s="29">
        <f>IFERROR(C72/B72,"")</f>
        <v/>
      </c>
      <c r="G72" s="14">
        <f>IF(A72="","",IF(B72="","Massimale mancante",IF(C72="","Nessun importo",IF(C72&gt;B72,"Superato",IF(IFERROR(C72/B72,0)&gt;=Parametri!$B$5,"Vicino al limite","Nei limiti")))))</f>
        <v/>
      </c>
    </row>
    <row r="73">
      <c r="A73" s="10">
        <f>IF(Parametri!A70="","",Parametri!A70)</f>
        <v/>
      </c>
      <c r="B73" s="28">
        <f>IF(A73="","",IFERROR(VLOOKUP(A73,Parametri!$A$10:$B$109,2,FALSE),""))</f>
        <v/>
      </c>
      <c r="C73" s="28">
        <f>IF(A73="","",IF(COUNTIFS(Budget!$A$5:$A$104,A73,Budget!$F$5:$F$104,"&gt;=0")=0,"",IFERROR(SUMIFS(Budget!$F$5:$F$104,Budget!$A$5:$A$104,A73,Budget!$I$5:$I$104,"&lt;&gt;"&amp;Parametri!$E$6),"")))</f>
        <v/>
      </c>
      <c r="D73" s="28">
        <f>IF(C73="","",IFERROR(SUMIFS(Budget!$F$5:$F$104,Budget!$A$5:$A$104,A73,Budget!$I$5:$I$104,Parametri!$E$5),""))</f>
        <v/>
      </c>
      <c r="E73" s="28">
        <f>IF(OR(B73="",C73=""),"",IFERROR(B73-C73,""))</f>
        <v/>
      </c>
      <c r="F73" s="30">
        <f>IFERROR(C73/B73,"")</f>
        <v/>
      </c>
      <c r="G73" s="12">
        <f>IF(A73="","",IF(B73="","Massimale mancante",IF(C73="","Nessun importo",IF(C73&gt;B73,"Superato",IF(IFERROR(C73/B73,0)&gt;=Parametri!$B$5,"Vicino al limite","Nei limiti")))))</f>
        <v/>
      </c>
    </row>
    <row r="74">
      <c r="A74" s="13">
        <f>IF(Parametri!A71="","",Parametri!A71)</f>
        <v/>
      </c>
      <c r="B74" s="27">
        <f>IF(A74="","",IFERROR(VLOOKUP(A74,Parametri!$A$10:$B$109,2,FALSE),""))</f>
        <v/>
      </c>
      <c r="C74" s="27">
        <f>IF(A74="","",IF(COUNTIFS(Budget!$A$5:$A$104,A74,Budget!$F$5:$F$104,"&gt;=0")=0,"",IFERROR(SUMIFS(Budget!$F$5:$F$104,Budget!$A$5:$A$104,A74,Budget!$I$5:$I$104,"&lt;&gt;"&amp;Parametri!$E$6),"")))</f>
        <v/>
      </c>
      <c r="D74" s="27">
        <f>IF(C74="","",IFERROR(SUMIFS(Budget!$F$5:$F$104,Budget!$A$5:$A$104,A74,Budget!$I$5:$I$104,Parametri!$E$5),""))</f>
        <v/>
      </c>
      <c r="E74" s="27">
        <f>IF(OR(B74="",C74=""),"",IFERROR(B74-C74,""))</f>
        <v/>
      </c>
      <c r="F74" s="29">
        <f>IFERROR(C74/B74,"")</f>
        <v/>
      </c>
      <c r="G74" s="14">
        <f>IF(A74="","",IF(B74="","Massimale mancante",IF(C74="","Nessun importo",IF(C74&gt;B74,"Superato",IF(IFERROR(C74/B74,0)&gt;=Parametri!$B$5,"Vicino al limite","Nei limiti")))))</f>
        <v/>
      </c>
    </row>
    <row r="75">
      <c r="A75" s="10">
        <f>IF(Parametri!A72="","",Parametri!A72)</f>
        <v/>
      </c>
      <c r="B75" s="28">
        <f>IF(A75="","",IFERROR(VLOOKUP(A75,Parametri!$A$10:$B$109,2,FALSE),""))</f>
        <v/>
      </c>
      <c r="C75" s="28">
        <f>IF(A75="","",IF(COUNTIFS(Budget!$A$5:$A$104,A75,Budget!$F$5:$F$104,"&gt;=0")=0,"",IFERROR(SUMIFS(Budget!$F$5:$F$104,Budget!$A$5:$A$104,A75,Budget!$I$5:$I$104,"&lt;&gt;"&amp;Parametri!$E$6),"")))</f>
        <v/>
      </c>
      <c r="D75" s="28">
        <f>IF(C75="","",IFERROR(SUMIFS(Budget!$F$5:$F$104,Budget!$A$5:$A$104,A75,Budget!$I$5:$I$104,Parametri!$E$5),""))</f>
        <v/>
      </c>
      <c r="E75" s="28">
        <f>IF(OR(B75="",C75=""),"",IFERROR(B75-C75,""))</f>
        <v/>
      </c>
      <c r="F75" s="30">
        <f>IFERROR(C75/B75,"")</f>
        <v/>
      </c>
      <c r="G75" s="12">
        <f>IF(A75="","",IF(B75="","Massimale mancante",IF(C75="","Nessun importo",IF(C75&gt;B75,"Superato",IF(IFERROR(C75/B75,0)&gt;=Parametri!$B$5,"Vicino al limite","Nei limiti")))))</f>
        <v/>
      </c>
    </row>
    <row r="76">
      <c r="A76" s="13">
        <f>IF(Parametri!A73="","",Parametri!A73)</f>
        <v/>
      </c>
      <c r="B76" s="27">
        <f>IF(A76="","",IFERROR(VLOOKUP(A76,Parametri!$A$10:$B$109,2,FALSE),""))</f>
        <v/>
      </c>
      <c r="C76" s="27">
        <f>IF(A76="","",IF(COUNTIFS(Budget!$A$5:$A$104,A76,Budget!$F$5:$F$104,"&gt;=0")=0,"",IFERROR(SUMIFS(Budget!$F$5:$F$104,Budget!$A$5:$A$104,A76,Budget!$I$5:$I$104,"&lt;&gt;"&amp;Parametri!$E$6),"")))</f>
        <v/>
      </c>
      <c r="D76" s="27">
        <f>IF(C76="","",IFERROR(SUMIFS(Budget!$F$5:$F$104,Budget!$A$5:$A$104,A76,Budget!$I$5:$I$104,Parametri!$E$5),""))</f>
        <v/>
      </c>
      <c r="E76" s="27">
        <f>IF(OR(B76="",C76=""),"",IFERROR(B76-C76,""))</f>
        <v/>
      </c>
      <c r="F76" s="29">
        <f>IFERROR(C76/B76,"")</f>
        <v/>
      </c>
      <c r="G76" s="14">
        <f>IF(A76="","",IF(B76="","Massimale mancante",IF(C76="","Nessun importo",IF(C76&gt;B76,"Superato",IF(IFERROR(C76/B76,0)&gt;=Parametri!$B$5,"Vicino al limite","Nei limiti")))))</f>
        <v/>
      </c>
    </row>
    <row r="77">
      <c r="A77" s="10">
        <f>IF(Parametri!A74="","",Parametri!A74)</f>
        <v/>
      </c>
      <c r="B77" s="28">
        <f>IF(A77="","",IFERROR(VLOOKUP(A77,Parametri!$A$10:$B$109,2,FALSE),""))</f>
        <v/>
      </c>
      <c r="C77" s="28">
        <f>IF(A77="","",IF(COUNTIFS(Budget!$A$5:$A$104,A77,Budget!$F$5:$F$104,"&gt;=0")=0,"",IFERROR(SUMIFS(Budget!$F$5:$F$104,Budget!$A$5:$A$104,A77,Budget!$I$5:$I$104,"&lt;&gt;"&amp;Parametri!$E$6),"")))</f>
        <v/>
      </c>
      <c r="D77" s="28">
        <f>IF(C77="","",IFERROR(SUMIFS(Budget!$F$5:$F$104,Budget!$A$5:$A$104,A77,Budget!$I$5:$I$104,Parametri!$E$5),""))</f>
        <v/>
      </c>
      <c r="E77" s="28">
        <f>IF(OR(B77="",C77=""),"",IFERROR(B77-C77,""))</f>
        <v/>
      </c>
      <c r="F77" s="30">
        <f>IFERROR(C77/B77,"")</f>
        <v/>
      </c>
      <c r="G77" s="12">
        <f>IF(A77="","",IF(B77="","Massimale mancante",IF(C77="","Nessun importo",IF(C77&gt;B77,"Superato",IF(IFERROR(C77/B77,0)&gt;=Parametri!$B$5,"Vicino al limite","Nei limiti")))))</f>
        <v/>
      </c>
    </row>
    <row r="78">
      <c r="A78" s="13">
        <f>IF(Parametri!A75="","",Parametri!A75)</f>
        <v/>
      </c>
      <c r="B78" s="27">
        <f>IF(A78="","",IFERROR(VLOOKUP(A78,Parametri!$A$10:$B$109,2,FALSE),""))</f>
        <v/>
      </c>
      <c r="C78" s="27">
        <f>IF(A78="","",IF(COUNTIFS(Budget!$A$5:$A$104,A78,Budget!$F$5:$F$104,"&gt;=0")=0,"",IFERROR(SUMIFS(Budget!$F$5:$F$104,Budget!$A$5:$A$104,A78,Budget!$I$5:$I$104,"&lt;&gt;"&amp;Parametri!$E$6),"")))</f>
        <v/>
      </c>
      <c r="D78" s="27">
        <f>IF(C78="","",IFERROR(SUMIFS(Budget!$F$5:$F$104,Budget!$A$5:$A$104,A78,Budget!$I$5:$I$104,Parametri!$E$5),""))</f>
        <v/>
      </c>
      <c r="E78" s="27">
        <f>IF(OR(B78="",C78=""),"",IFERROR(B78-C78,""))</f>
        <v/>
      </c>
      <c r="F78" s="29">
        <f>IFERROR(C78/B78,"")</f>
        <v/>
      </c>
      <c r="G78" s="14">
        <f>IF(A78="","",IF(B78="","Massimale mancante",IF(C78="","Nessun importo",IF(C78&gt;B78,"Superato",IF(IFERROR(C78/B78,0)&gt;=Parametri!$B$5,"Vicino al limite","Nei limiti")))))</f>
        <v/>
      </c>
    </row>
    <row r="79">
      <c r="A79" s="10">
        <f>IF(Parametri!A76="","",Parametri!A76)</f>
        <v/>
      </c>
      <c r="B79" s="28">
        <f>IF(A79="","",IFERROR(VLOOKUP(A79,Parametri!$A$10:$B$109,2,FALSE),""))</f>
        <v/>
      </c>
      <c r="C79" s="28">
        <f>IF(A79="","",IF(COUNTIFS(Budget!$A$5:$A$104,A79,Budget!$F$5:$F$104,"&gt;=0")=0,"",IFERROR(SUMIFS(Budget!$F$5:$F$104,Budget!$A$5:$A$104,A79,Budget!$I$5:$I$104,"&lt;&gt;"&amp;Parametri!$E$6),"")))</f>
        <v/>
      </c>
      <c r="D79" s="28">
        <f>IF(C79="","",IFERROR(SUMIFS(Budget!$F$5:$F$104,Budget!$A$5:$A$104,A79,Budget!$I$5:$I$104,Parametri!$E$5),""))</f>
        <v/>
      </c>
      <c r="E79" s="28">
        <f>IF(OR(B79="",C79=""),"",IFERROR(B79-C79,""))</f>
        <v/>
      </c>
      <c r="F79" s="30">
        <f>IFERROR(C79/B79,"")</f>
        <v/>
      </c>
      <c r="G79" s="12">
        <f>IF(A79="","",IF(B79="","Massimale mancante",IF(C79="","Nessun importo",IF(C79&gt;B79,"Superato",IF(IFERROR(C79/B79,0)&gt;=Parametri!$B$5,"Vicino al limite","Nei limiti")))))</f>
        <v/>
      </c>
    </row>
    <row r="80">
      <c r="A80" s="13">
        <f>IF(Parametri!A77="","",Parametri!A77)</f>
        <v/>
      </c>
      <c r="B80" s="27">
        <f>IF(A80="","",IFERROR(VLOOKUP(A80,Parametri!$A$10:$B$109,2,FALSE),""))</f>
        <v/>
      </c>
      <c r="C80" s="27">
        <f>IF(A80="","",IF(COUNTIFS(Budget!$A$5:$A$104,A80,Budget!$F$5:$F$104,"&gt;=0")=0,"",IFERROR(SUMIFS(Budget!$F$5:$F$104,Budget!$A$5:$A$104,A80,Budget!$I$5:$I$104,"&lt;&gt;"&amp;Parametri!$E$6),"")))</f>
        <v/>
      </c>
      <c r="D80" s="27">
        <f>IF(C80="","",IFERROR(SUMIFS(Budget!$F$5:$F$104,Budget!$A$5:$A$104,A80,Budget!$I$5:$I$104,Parametri!$E$5),""))</f>
        <v/>
      </c>
      <c r="E80" s="27">
        <f>IF(OR(B80="",C80=""),"",IFERROR(B80-C80,""))</f>
        <v/>
      </c>
      <c r="F80" s="29">
        <f>IFERROR(C80/B80,"")</f>
        <v/>
      </c>
      <c r="G80" s="14">
        <f>IF(A80="","",IF(B80="","Massimale mancante",IF(C80="","Nessun importo",IF(C80&gt;B80,"Superato",IF(IFERROR(C80/B80,0)&gt;=Parametri!$B$5,"Vicino al limite","Nei limiti")))))</f>
        <v/>
      </c>
    </row>
    <row r="81">
      <c r="A81" s="10">
        <f>IF(Parametri!A78="","",Parametri!A78)</f>
        <v/>
      </c>
      <c r="B81" s="28">
        <f>IF(A81="","",IFERROR(VLOOKUP(A81,Parametri!$A$10:$B$109,2,FALSE),""))</f>
        <v/>
      </c>
      <c r="C81" s="28">
        <f>IF(A81="","",IF(COUNTIFS(Budget!$A$5:$A$104,A81,Budget!$F$5:$F$104,"&gt;=0")=0,"",IFERROR(SUMIFS(Budget!$F$5:$F$104,Budget!$A$5:$A$104,A81,Budget!$I$5:$I$104,"&lt;&gt;"&amp;Parametri!$E$6),"")))</f>
        <v/>
      </c>
      <c r="D81" s="28">
        <f>IF(C81="","",IFERROR(SUMIFS(Budget!$F$5:$F$104,Budget!$A$5:$A$104,A81,Budget!$I$5:$I$104,Parametri!$E$5),""))</f>
        <v/>
      </c>
      <c r="E81" s="28">
        <f>IF(OR(B81="",C81=""),"",IFERROR(B81-C81,""))</f>
        <v/>
      </c>
      <c r="F81" s="30">
        <f>IFERROR(C81/B81,"")</f>
        <v/>
      </c>
      <c r="G81" s="12">
        <f>IF(A81="","",IF(B81="","Massimale mancante",IF(C81="","Nessun importo",IF(C81&gt;B81,"Superato",IF(IFERROR(C81/B81,0)&gt;=Parametri!$B$5,"Vicino al limite","Nei limiti")))))</f>
        <v/>
      </c>
    </row>
    <row r="82">
      <c r="A82" s="13">
        <f>IF(Parametri!A79="","",Parametri!A79)</f>
        <v/>
      </c>
      <c r="B82" s="27">
        <f>IF(A82="","",IFERROR(VLOOKUP(A82,Parametri!$A$10:$B$109,2,FALSE),""))</f>
        <v/>
      </c>
      <c r="C82" s="27">
        <f>IF(A82="","",IF(COUNTIFS(Budget!$A$5:$A$104,A82,Budget!$F$5:$F$104,"&gt;=0")=0,"",IFERROR(SUMIFS(Budget!$F$5:$F$104,Budget!$A$5:$A$104,A82,Budget!$I$5:$I$104,"&lt;&gt;"&amp;Parametri!$E$6),"")))</f>
        <v/>
      </c>
      <c r="D82" s="27">
        <f>IF(C82="","",IFERROR(SUMIFS(Budget!$F$5:$F$104,Budget!$A$5:$A$104,A82,Budget!$I$5:$I$104,Parametri!$E$5),""))</f>
        <v/>
      </c>
      <c r="E82" s="27">
        <f>IF(OR(B82="",C82=""),"",IFERROR(B82-C82,""))</f>
        <v/>
      </c>
      <c r="F82" s="29">
        <f>IFERROR(C82/B82,"")</f>
        <v/>
      </c>
      <c r="G82" s="14">
        <f>IF(A82="","",IF(B82="","Massimale mancante",IF(C82="","Nessun importo",IF(C82&gt;B82,"Superato",IF(IFERROR(C82/B82,0)&gt;=Parametri!$B$5,"Vicino al limite","Nei limiti")))))</f>
        <v/>
      </c>
    </row>
    <row r="83">
      <c r="A83" s="10">
        <f>IF(Parametri!A80="","",Parametri!A80)</f>
        <v/>
      </c>
      <c r="B83" s="28">
        <f>IF(A83="","",IFERROR(VLOOKUP(A83,Parametri!$A$10:$B$109,2,FALSE),""))</f>
        <v/>
      </c>
      <c r="C83" s="28">
        <f>IF(A83="","",IF(COUNTIFS(Budget!$A$5:$A$104,A83,Budget!$F$5:$F$104,"&gt;=0")=0,"",IFERROR(SUMIFS(Budget!$F$5:$F$104,Budget!$A$5:$A$104,A83,Budget!$I$5:$I$104,"&lt;&gt;"&amp;Parametri!$E$6),"")))</f>
        <v/>
      </c>
      <c r="D83" s="28">
        <f>IF(C83="","",IFERROR(SUMIFS(Budget!$F$5:$F$104,Budget!$A$5:$A$104,A83,Budget!$I$5:$I$104,Parametri!$E$5),""))</f>
        <v/>
      </c>
      <c r="E83" s="28">
        <f>IF(OR(B83="",C83=""),"",IFERROR(B83-C83,""))</f>
        <v/>
      </c>
      <c r="F83" s="30">
        <f>IFERROR(C83/B83,"")</f>
        <v/>
      </c>
      <c r="G83" s="12">
        <f>IF(A83="","",IF(B83="","Massimale mancante",IF(C83="","Nessun importo",IF(C83&gt;B83,"Superato",IF(IFERROR(C83/B83,0)&gt;=Parametri!$B$5,"Vicino al limite","Nei limiti")))))</f>
        <v/>
      </c>
    </row>
    <row r="84">
      <c r="A84" s="13">
        <f>IF(Parametri!A81="","",Parametri!A81)</f>
        <v/>
      </c>
      <c r="B84" s="27">
        <f>IF(A84="","",IFERROR(VLOOKUP(A84,Parametri!$A$10:$B$109,2,FALSE),""))</f>
        <v/>
      </c>
      <c r="C84" s="27">
        <f>IF(A84="","",IF(COUNTIFS(Budget!$A$5:$A$104,A84,Budget!$F$5:$F$104,"&gt;=0")=0,"",IFERROR(SUMIFS(Budget!$F$5:$F$104,Budget!$A$5:$A$104,A84,Budget!$I$5:$I$104,"&lt;&gt;"&amp;Parametri!$E$6),"")))</f>
        <v/>
      </c>
      <c r="D84" s="27">
        <f>IF(C84="","",IFERROR(SUMIFS(Budget!$F$5:$F$104,Budget!$A$5:$A$104,A84,Budget!$I$5:$I$104,Parametri!$E$5),""))</f>
        <v/>
      </c>
      <c r="E84" s="27">
        <f>IF(OR(B84="",C84=""),"",IFERROR(B84-C84,""))</f>
        <v/>
      </c>
      <c r="F84" s="29">
        <f>IFERROR(C84/B84,"")</f>
        <v/>
      </c>
      <c r="G84" s="14">
        <f>IF(A84="","",IF(B84="","Massimale mancante",IF(C84="","Nessun importo",IF(C84&gt;B84,"Superato",IF(IFERROR(C84/B84,0)&gt;=Parametri!$B$5,"Vicino al limite","Nei limiti")))))</f>
        <v/>
      </c>
    </row>
    <row r="85">
      <c r="A85" s="10">
        <f>IF(Parametri!A82="","",Parametri!A82)</f>
        <v/>
      </c>
      <c r="B85" s="28">
        <f>IF(A85="","",IFERROR(VLOOKUP(A85,Parametri!$A$10:$B$109,2,FALSE),""))</f>
        <v/>
      </c>
      <c r="C85" s="28">
        <f>IF(A85="","",IF(COUNTIFS(Budget!$A$5:$A$104,A85,Budget!$F$5:$F$104,"&gt;=0")=0,"",IFERROR(SUMIFS(Budget!$F$5:$F$104,Budget!$A$5:$A$104,A85,Budget!$I$5:$I$104,"&lt;&gt;"&amp;Parametri!$E$6),"")))</f>
        <v/>
      </c>
      <c r="D85" s="28">
        <f>IF(C85="","",IFERROR(SUMIFS(Budget!$F$5:$F$104,Budget!$A$5:$A$104,A85,Budget!$I$5:$I$104,Parametri!$E$5),""))</f>
        <v/>
      </c>
      <c r="E85" s="28">
        <f>IF(OR(B85="",C85=""),"",IFERROR(B85-C85,""))</f>
        <v/>
      </c>
      <c r="F85" s="30">
        <f>IFERROR(C85/B85,"")</f>
        <v/>
      </c>
      <c r="G85" s="12">
        <f>IF(A85="","",IF(B85="","Massimale mancante",IF(C85="","Nessun importo",IF(C85&gt;B85,"Superato",IF(IFERROR(C85/B85,0)&gt;=Parametri!$B$5,"Vicino al limite","Nei limiti")))))</f>
        <v/>
      </c>
    </row>
    <row r="86">
      <c r="A86" s="13">
        <f>IF(Parametri!A83="","",Parametri!A83)</f>
        <v/>
      </c>
      <c r="B86" s="27">
        <f>IF(A86="","",IFERROR(VLOOKUP(A86,Parametri!$A$10:$B$109,2,FALSE),""))</f>
        <v/>
      </c>
      <c r="C86" s="27">
        <f>IF(A86="","",IF(COUNTIFS(Budget!$A$5:$A$104,A86,Budget!$F$5:$F$104,"&gt;=0")=0,"",IFERROR(SUMIFS(Budget!$F$5:$F$104,Budget!$A$5:$A$104,A86,Budget!$I$5:$I$104,"&lt;&gt;"&amp;Parametri!$E$6),"")))</f>
        <v/>
      </c>
      <c r="D86" s="27">
        <f>IF(C86="","",IFERROR(SUMIFS(Budget!$F$5:$F$104,Budget!$A$5:$A$104,A86,Budget!$I$5:$I$104,Parametri!$E$5),""))</f>
        <v/>
      </c>
      <c r="E86" s="27">
        <f>IF(OR(B86="",C86=""),"",IFERROR(B86-C86,""))</f>
        <v/>
      </c>
      <c r="F86" s="29">
        <f>IFERROR(C86/B86,"")</f>
        <v/>
      </c>
      <c r="G86" s="14">
        <f>IF(A86="","",IF(B86="","Massimale mancante",IF(C86="","Nessun importo",IF(C86&gt;B86,"Superato",IF(IFERROR(C86/B86,0)&gt;=Parametri!$B$5,"Vicino al limite","Nei limiti")))))</f>
        <v/>
      </c>
    </row>
    <row r="87">
      <c r="A87" s="10">
        <f>IF(Parametri!A84="","",Parametri!A84)</f>
        <v/>
      </c>
      <c r="B87" s="28">
        <f>IF(A87="","",IFERROR(VLOOKUP(A87,Parametri!$A$10:$B$109,2,FALSE),""))</f>
        <v/>
      </c>
      <c r="C87" s="28">
        <f>IF(A87="","",IF(COUNTIFS(Budget!$A$5:$A$104,A87,Budget!$F$5:$F$104,"&gt;=0")=0,"",IFERROR(SUMIFS(Budget!$F$5:$F$104,Budget!$A$5:$A$104,A87,Budget!$I$5:$I$104,"&lt;&gt;"&amp;Parametri!$E$6),"")))</f>
        <v/>
      </c>
      <c r="D87" s="28">
        <f>IF(C87="","",IFERROR(SUMIFS(Budget!$F$5:$F$104,Budget!$A$5:$A$104,A87,Budget!$I$5:$I$104,Parametri!$E$5),""))</f>
        <v/>
      </c>
      <c r="E87" s="28">
        <f>IF(OR(B87="",C87=""),"",IFERROR(B87-C87,""))</f>
        <v/>
      </c>
      <c r="F87" s="30">
        <f>IFERROR(C87/B87,"")</f>
        <v/>
      </c>
      <c r="G87" s="12">
        <f>IF(A87="","",IF(B87="","Massimale mancante",IF(C87="","Nessun importo",IF(C87&gt;B87,"Superato",IF(IFERROR(C87/B87,0)&gt;=Parametri!$B$5,"Vicino al limite","Nei limiti")))))</f>
        <v/>
      </c>
    </row>
    <row r="88">
      <c r="A88" s="13">
        <f>IF(Parametri!A85="","",Parametri!A85)</f>
        <v/>
      </c>
      <c r="B88" s="27">
        <f>IF(A88="","",IFERROR(VLOOKUP(A88,Parametri!$A$10:$B$109,2,FALSE),""))</f>
        <v/>
      </c>
      <c r="C88" s="27">
        <f>IF(A88="","",IF(COUNTIFS(Budget!$A$5:$A$104,A88,Budget!$F$5:$F$104,"&gt;=0")=0,"",IFERROR(SUMIFS(Budget!$F$5:$F$104,Budget!$A$5:$A$104,A88,Budget!$I$5:$I$104,"&lt;&gt;"&amp;Parametri!$E$6),"")))</f>
        <v/>
      </c>
      <c r="D88" s="27">
        <f>IF(C88="","",IFERROR(SUMIFS(Budget!$F$5:$F$104,Budget!$A$5:$A$104,A88,Budget!$I$5:$I$104,Parametri!$E$5),""))</f>
        <v/>
      </c>
      <c r="E88" s="27">
        <f>IF(OR(B88="",C88=""),"",IFERROR(B88-C88,""))</f>
        <v/>
      </c>
      <c r="F88" s="29">
        <f>IFERROR(C88/B88,"")</f>
        <v/>
      </c>
      <c r="G88" s="14">
        <f>IF(A88="","",IF(B88="","Massimale mancante",IF(C88="","Nessun importo",IF(C88&gt;B88,"Superato",IF(IFERROR(C88/B88,0)&gt;=Parametri!$B$5,"Vicino al limite","Nei limiti")))))</f>
        <v/>
      </c>
    </row>
    <row r="89">
      <c r="A89" s="10">
        <f>IF(Parametri!A86="","",Parametri!A86)</f>
        <v/>
      </c>
      <c r="B89" s="28">
        <f>IF(A89="","",IFERROR(VLOOKUP(A89,Parametri!$A$10:$B$109,2,FALSE),""))</f>
        <v/>
      </c>
      <c r="C89" s="28">
        <f>IF(A89="","",IF(COUNTIFS(Budget!$A$5:$A$104,A89,Budget!$F$5:$F$104,"&gt;=0")=0,"",IFERROR(SUMIFS(Budget!$F$5:$F$104,Budget!$A$5:$A$104,A89,Budget!$I$5:$I$104,"&lt;&gt;"&amp;Parametri!$E$6),"")))</f>
        <v/>
      </c>
      <c r="D89" s="28">
        <f>IF(C89="","",IFERROR(SUMIFS(Budget!$F$5:$F$104,Budget!$A$5:$A$104,A89,Budget!$I$5:$I$104,Parametri!$E$5),""))</f>
        <v/>
      </c>
      <c r="E89" s="28">
        <f>IF(OR(B89="",C89=""),"",IFERROR(B89-C89,""))</f>
        <v/>
      </c>
      <c r="F89" s="30">
        <f>IFERROR(C89/B89,"")</f>
        <v/>
      </c>
      <c r="G89" s="12">
        <f>IF(A89="","",IF(B89="","Massimale mancante",IF(C89="","Nessun importo",IF(C89&gt;B89,"Superato",IF(IFERROR(C89/B89,0)&gt;=Parametri!$B$5,"Vicino al limite","Nei limiti")))))</f>
        <v/>
      </c>
    </row>
    <row r="90">
      <c r="A90" s="13">
        <f>IF(Parametri!A87="","",Parametri!A87)</f>
        <v/>
      </c>
      <c r="B90" s="27">
        <f>IF(A90="","",IFERROR(VLOOKUP(A90,Parametri!$A$10:$B$109,2,FALSE),""))</f>
        <v/>
      </c>
      <c r="C90" s="27">
        <f>IF(A90="","",IF(COUNTIFS(Budget!$A$5:$A$104,A90,Budget!$F$5:$F$104,"&gt;=0")=0,"",IFERROR(SUMIFS(Budget!$F$5:$F$104,Budget!$A$5:$A$104,A90,Budget!$I$5:$I$104,"&lt;&gt;"&amp;Parametri!$E$6),"")))</f>
        <v/>
      </c>
      <c r="D90" s="27">
        <f>IF(C90="","",IFERROR(SUMIFS(Budget!$F$5:$F$104,Budget!$A$5:$A$104,A90,Budget!$I$5:$I$104,Parametri!$E$5),""))</f>
        <v/>
      </c>
      <c r="E90" s="27">
        <f>IF(OR(B90="",C90=""),"",IFERROR(B90-C90,""))</f>
        <v/>
      </c>
      <c r="F90" s="29">
        <f>IFERROR(C90/B90,"")</f>
        <v/>
      </c>
      <c r="G90" s="14">
        <f>IF(A90="","",IF(B90="","Massimale mancante",IF(C90="","Nessun importo",IF(C90&gt;B90,"Superato",IF(IFERROR(C90/B90,0)&gt;=Parametri!$B$5,"Vicino al limite","Nei limiti")))))</f>
        <v/>
      </c>
    </row>
    <row r="91">
      <c r="A91" s="10">
        <f>IF(Parametri!A88="","",Parametri!A88)</f>
        <v/>
      </c>
      <c r="B91" s="28">
        <f>IF(A91="","",IFERROR(VLOOKUP(A91,Parametri!$A$10:$B$109,2,FALSE),""))</f>
        <v/>
      </c>
      <c r="C91" s="28">
        <f>IF(A91="","",IF(COUNTIFS(Budget!$A$5:$A$104,A91,Budget!$F$5:$F$104,"&gt;=0")=0,"",IFERROR(SUMIFS(Budget!$F$5:$F$104,Budget!$A$5:$A$104,A91,Budget!$I$5:$I$104,"&lt;&gt;"&amp;Parametri!$E$6),"")))</f>
        <v/>
      </c>
      <c r="D91" s="28">
        <f>IF(C91="","",IFERROR(SUMIFS(Budget!$F$5:$F$104,Budget!$A$5:$A$104,A91,Budget!$I$5:$I$104,Parametri!$E$5),""))</f>
        <v/>
      </c>
      <c r="E91" s="28">
        <f>IF(OR(B91="",C91=""),"",IFERROR(B91-C91,""))</f>
        <v/>
      </c>
      <c r="F91" s="30">
        <f>IFERROR(C91/B91,"")</f>
        <v/>
      </c>
      <c r="G91" s="12">
        <f>IF(A91="","",IF(B91="","Massimale mancante",IF(C91="","Nessun importo",IF(C91&gt;B91,"Superato",IF(IFERROR(C91/B91,0)&gt;=Parametri!$B$5,"Vicino al limite","Nei limiti")))))</f>
        <v/>
      </c>
    </row>
    <row r="92">
      <c r="A92" s="13">
        <f>IF(Parametri!A89="","",Parametri!A89)</f>
        <v/>
      </c>
      <c r="B92" s="27">
        <f>IF(A92="","",IFERROR(VLOOKUP(A92,Parametri!$A$10:$B$109,2,FALSE),""))</f>
        <v/>
      </c>
      <c r="C92" s="27">
        <f>IF(A92="","",IF(COUNTIFS(Budget!$A$5:$A$104,A92,Budget!$F$5:$F$104,"&gt;=0")=0,"",IFERROR(SUMIFS(Budget!$F$5:$F$104,Budget!$A$5:$A$104,A92,Budget!$I$5:$I$104,"&lt;&gt;"&amp;Parametri!$E$6),"")))</f>
        <v/>
      </c>
      <c r="D92" s="27">
        <f>IF(C92="","",IFERROR(SUMIFS(Budget!$F$5:$F$104,Budget!$A$5:$A$104,A92,Budget!$I$5:$I$104,Parametri!$E$5),""))</f>
        <v/>
      </c>
      <c r="E92" s="27">
        <f>IF(OR(B92="",C92=""),"",IFERROR(B92-C92,""))</f>
        <v/>
      </c>
      <c r="F92" s="29">
        <f>IFERROR(C92/B92,"")</f>
        <v/>
      </c>
      <c r="G92" s="14">
        <f>IF(A92="","",IF(B92="","Massimale mancante",IF(C92="","Nessun importo",IF(C92&gt;B92,"Superato",IF(IFERROR(C92/B92,0)&gt;=Parametri!$B$5,"Vicino al limite","Nei limiti")))))</f>
        <v/>
      </c>
    </row>
    <row r="93">
      <c r="A93" s="10">
        <f>IF(Parametri!A90="","",Parametri!A90)</f>
        <v/>
      </c>
      <c r="B93" s="28">
        <f>IF(A93="","",IFERROR(VLOOKUP(A93,Parametri!$A$10:$B$109,2,FALSE),""))</f>
        <v/>
      </c>
      <c r="C93" s="28">
        <f>IF(A93="","",IF(COUNTIFS(Budget!$A$5:$A$104,A93,Budget!$F$5:$F$104,"&gt;=0")=0,"",IFERROR(SUMIFS(Budget!$F$5:$F$104,Budget!$A$5:$A$104,A93,Budget!$I$5:$I$104,"&lt;&gt;"&amp;Parametri!$E$6),"")))</f>
        <v/>
      </c>
      <c r="D93" s="28">
        <f>IF(C93="","",IFERROR(SUMIFS(Budget!$F$5:$F$104,Budget!$A$5:$A$104,A93,Budget!$I$5:$I$104,Parametri!$E$5),""))</f>
        <v/>
      </c>
      <c r="E93" s="28">
        <f>IF(OR(B93="",C93=""),"",IFERROR(B93-C93,""))</f>
        <v/>
      </c>
      <c r="F93" s="30">
        <f>IFERROR(C93/B93,"")</f>
        <v/>
      </c>
      <c r="G93" s="12">
        <f>IF(A93="","",IF(B93="","Massimale mancante",IF(C93="","Nessun importo",IF(C93&gt;B93,"Superato",IF(IFERROR(C93/B93,0)&gt;=Parametri!$B$5,"Vicino al limite","Nei limiti")))))</f>
        <v/>
      </c>
    </row>
    <row r="94">
      <c r="A94" s="13">
        <f>IF(Parametri!A91="","",Parametri!A91)</f>
        <v/>
      </c>
      <c r="B94" s="27">
        <f>IF(A94="","",IFERROR(VLOOKUP(A94,Parametri!$A$10:$B$109,2,FALSE),""))</f>
        <v/>
      </c>
      <c r="C94" s="27">
        <f>IF(A94="","",IF(COUNTIFS(Budget!$A$5:$A$104,A94,Budget!$F$5:$F$104,"&gt;=0")=0,"",IFERROR(SUMIFS(Budget!$F$5:$F$104,Budget!$A$5:$A$104,A94,Budget!$I$5:$I$104,"&lt;&gt;"&amp;Parametri!$E$6),"")))</f>
        <v/>
      </c>
      <c r="D94" s="27">
        <f>IF(C94="","",IFERROR(SUMIFS(Budget!$F$5:$F$104,Budget!$A$5:$A$104,A94,Budget!$I$5:$I$104,Parametri!$E$5),""))</f>
        <v/>
      </c>
      <c r="E94" s="27">
        <f>IF(OR(B94="",C94=""),"",IFERROR(B94-C94,""))</f>
        <v/>
      </c>
      <c r="F94" s="29">
        <f>IFERROR(C94/B94,"")</f>
        <v/>
      </c>
      <c r="G94" s="14">
        <f>IF(A94="","",IF(B94="","Massimale mancante",IF(C94="","Nessun importo",IF(C94&gt;B94,"Superato",IF(IFERROR(C94/B94,0)&gt;=Parametri!$B$5,"Vicino al limite","Nei limiti")))))</f>
        <v/>
      </c>
    </row>
    <row r="95">
      <c r="A95" s="10">
        <f>IF(Parametri!A92="","",Parametri!A92)</f>
        <v/>
      </c>
      <c r="B95" s="28">
        <f>IF(A95="","",IFERROR(VLOOKUP(A95,Parametri!$A$10:$B$109,2,FALSE),""))</f>
        <v/>
      </c>
      <c r="C95" s="28">
        <f>IF(A95="","",IF(COUNTIFS(Budget!$A$5:$A$104,A95,Budget!$F$5:$F$104,"&gt;=0")=0,"",IFERROR(SUMIFS(Budget!$F$5:$F$104,Budget!$A$5:$A$104,A95,Budget!$I$5:$I$104,"&lt;&gt;"&amp;Parametri!$E$6),"")))</f>
        <v/>
      </c>
      <c r="D95" s="28">
        <f>IF(C95="","",IFERROR(SUMIFS(Budget!$F$5:$F$104,Budget!$A$5:$A$104,A95,Budget!$I$5:$I$104,Parametri!$E$5),""))</f>
        <v/>
      </c>
      <c r="E95" s="28">
        <f>IF(OR(B95="",C95=""),"",IFERROR(B95-C95,""))</f>
        <v/>
      </c>
      <c r="F95" s="30">
        <f>IFERROR(C95/B95,"")</f>
        <v/>
      </c>
      <c r="G95" s="12">
        <f>IF(A95="","",IF(B95="","Massimale mancante",IF(C95="","Nessun importo",IF(C95&gt;B95,"Superato",IF(IFERROR(C95/B95,0)&gt;=Parametri!$B$5,"Vicino al limite","Nei limiti")))))</f>
        <v/>
      </c>
    </row>
    <row r="96">
      <c r="A96" s="13">
        <f>IF(Parametri!A93="","",Parametri!A93)</f>
        <v/>
      </c>
      <c r="B96" s="27">
        <f>IF(A96="","",IFERROR(VLOOKUP(A96,Parametri!$A$10:$B$109,2,FALSE),""))</f>
        <v/>
      </c>
      <c r="C96" s="27">
        <f>IF(A96="","",IF(COUNTIFS(Budget!$A$5:$A$104,A96,Budget!$F$5:$F$104,"&gt;=0")=0,"",IFERROR(SUMIFS(Budget!$F$5:$F$104,Budget!$A$5:$A$104,A96,Budget!$I$5:$I$104,"&lt;&gt;"&amp;Parametri!$E$6),"")))</f>
        <v/>
      </c>
      <c r="D96" s="27">
        <f>IF(C96="","",IFERROR(SUMIFS(Budget!$F$5:$F$104,Budget!$A$5:$A$104,A96,Budget!$I$5:$I$104,Parametri!$E$5),""))</f>
        <v/>
      </c>
      <c r="E96" s="27">
        <f>IF(OR(B96="",C96=""),"",IFERROR(B96-C96,""))</f>
        <v/>
      </c>
      <c r="F96" s="29">
        <f>IFERROR(C96/B96,"")</f>
        <v/>
      </c>
      <c r="G96" s="14">
        <f>IF(A96="","",IF(B96="","Massimale mancante",IF(C96="","Nessun importo",IF(C96&gt;B96,"Superato",IF(IFERROR(C96/B96,0)&gt;=Parametri!$B$5,"Vicino al limite","Nei limiti")))))</f>
        <v/>
      </c>
    </row>
    <row r="97">
      <c r="A97" s="10">
        <f>IF(Parametri!A94="","",Parametri!A94)</f>
        <v/>
      </c>
      <c r="B97" s="28">
        <f>IF(A97="","",IFERROR(VLOOKUP(A97,Parametri!$A$10:$B$109,2,FALSE),""))</f>
        <v/>
      </c>
      <c r="C97" s="28">
        <f>IF(A97="","",IF(COUNTIFS(Budget!$A$5:$A$104,A97,Budget!$F$5:$F$104,"&gt;=0")=0,"",IFERROR(SUMIFS(Budget!$F$5:$F$104,Budget!$A$5:$A$104,A97,Budget!$I$5:$I$104,"&lt;&gt;"&amp;Parametri!$E$6),"")))</f>
        <v/>
      </c>
      <c r="D97" s="28">
        <f>IF(C97="","",IFERROR(SUMIFS(Budget!$F$5:$F$104,Budget!$A$5:$A$104,A97,Budget!$I$5:$I$104,Parametri!$E$5),""))</f>
        <v/>
      </c>
      <c r="E97" s="28">
        <f>IF(OR(B97="",C97=""),"",IFERROR(B97-C97,""))</f>
        <v/>
      </c>
      <c r="F97" s="30">
        <f>IFERROR(C97/B97,"")</f>
        <v/>
      </c>
      <c r="G97" s="12">
        <f>IF(A97="","",IF(B97="","Massimale mancante",IF(C97="","Nessun importo",IF(C97&gt;B97,"Superato",IF(IFERROR(C97/B97,0)&gt;=Parametri!$B$5,"Vicino al limite","Nei limiti")))))</f>
        <v/>
      </c>
    </row>
    <row r="98">
      <c r="A98" s="13">
        <f>IF(Parametri!A95="","",Parametri!A95)</f>
        <v/>
      </c>
      <c r="B98" s="27">
        <f>IF(A98="","",IFERROR(VLOOKUP(A98,Parametri!$A$10:$B$109,2,FALSE),""))</f>
        <v/>
      </c>
      <c r="C98" s="27">
        <f>IF(A98="","",IF(COUNTIFS(Budget!$A$5:$A$104,A98,Budget!$F$5:$F$104,"&gt;=0")=0,"",IFERROR(SUMIFS(Budget!$F$5:$F$104,Budget!$A$5:$A$104,A98,Budget!$I$5:$I$104,"&lt;&gt;"&amp;Parametri!$E$6),"")))</f>
        <v/>
      </c>
      <c r="D98" s="27">
        <f>IF(C98="","",IFERROR(SUMIFS(Budget!$F$5:$F$104,Budget!$A$5:$A$104,A98,Budget!$I$5:$I$104,Parametri!$E$5),""))</f>
        <v/>
      </c>
      <c r="E98" s="27">
        <f>IF(OR(B98="",C98=""),"",IFERROR(B98-C98,""))</f>
        <v/>
      </c>
      <c r="F98" s="29">
        <f>IFERROR(C98/B98,"")</f>
        <v/>
      </c>
      <c r="G98" s="14">
        <f>IF(A98="","",IF(B98="","Massimale mancante",IF(C98="","Nessun importo",IF(C98&gt;B98,"Superato",IF(IFERROR(C98/B98,0)&gt;=Parametri!$B$5,"Vicino al limite","Nei limiti")))))</f>
        <v/>
      </c>
    </row>
    <row r="99">
      <c r="A99" s="10">
        <f>IF(Parametri!A96="","",Parametri!A96)</f>
        <v/>
      </c>
      <c r="B99" s="28">
        <f>IF(A99="","",IFERROR(VLOOKUP(A99,Parametri!$A$10:$B$109,2,FALSE),""))</f>
        <v/>
      </c>
      <c r="C99" s="28">
        <f>IF(A99="","",IF(COUNTIFS(Budget!$A$5:$A$104,A99,Budget!$F$5:$F$104,"&gt;=0")=0,"",IFERROR(SUMIFS(Budget!$F$5:$F$104,Budget!$A$5:$A$104,A99,Budget!$I$5:$I$104,"&lt;&gt;"&amp;Parametri!$E$6),"")))</f>
        <v/>
      </c>
      <c r="D99" s="28">
        <f>IF(C99="","",IFERROR(SUMIFS(Budget!$F$5:$F$104,Budget!$A$5:$A$104,A99,Budget!$I$5:$I$104,Parametri!$E$5),""))</f>
        <v/>
      </c>
      <c r="E99" s="28">
        <f>IF(OR(B99="",C99=""),"",IFERROR(B99-C99,""))</f>
        <v/>
      </c>
      <c r="F99" s="30">
        <f>IFERROR(C99/B99,"")</f>
        <v/>
      </c>
      <c r="G99" s="12">
        <f>IF(A99="","",IF(B99="","Massimale mancante",IF(C99="","Nessun importo",IF(C99&gt;B99,"Superato",IF(IFERROR(C99/B99,0)&gt;=Parametri!$B$5,"Vicino al limite","Nei limiti")))))</f>
        <v/>
      </c>
    </row>
    <row r="100">
      <c r="A100" s="13">
        <f>IF(Parametri!A97="","",Parametri!A97)</f>
        <v/>
      </c>
      <c r="B100" s="27">
        <f>IF(A100="","",IFERROR(VLOOKUP(A100,Parametri!$A$10:$B$109,2,FALSE),""))</f>
        <v/>
      </c>
      <c r="C100" s="27">
        <f>IF(A100="","",IF(COUNTIFS(Budget!$A$5:$A$104,A100,Budget!$F$5:$F$104,"&gt;=0")=0,"",IFERROR(SUMIFS(Budget!$F$5:$F$104,Budget!$A$5:$A$104,A100,Budget!$I$5:$I$104,"&lt;&gt;"&amp;Parametri!$E$6),"")))</f>
        <v/>
      </c>
      <c r="D100" s="27">
        <f>IF(C100="","",IFERROR(SUMIFS(Budget!$F$5:$F$104,Budget!$A$5:$A$104,A100,Budget!$I$5:$I$104,Parametri!$E$5),""))</f>
        <v/>
      </c>
      <c r="E100" s="27">
        <f>IF(OR(B100="",C100=""),"",IFERROR(B100-C100,""))</f>
        <v/>
      </c>
      <c r="F100" s="29">
        <f>IFERROR(C100/B100,"")</f>
        <v/>
      </c>
      <c r="G100" s="14">
        <f>IF(A100="","",IF(B100="","Massimale mancante",IF(C100="","Nessun importo",IF(C100&gt;B100,"Superato",IF(IFERROR(C100/B100,0)&gt;=Parametri!$B$5,"Vicino al limite","Nei limiti")))))</f>
        <v/>
      </c>
    </row>
    <row r="101">
      <c r="A101" s="10">
        <f>IF(Parametri!A98="","",Parametri!A98)</f>
        <v/>
      </c>
      <c r="B101" s="28">
        <f>IF(A101="","",IFERROR(VLOOKUP(A101,Parametri!$A$10:$B$109,2,FALSE),""))</f>
        <v/>
      </c>
      <c r="C101" s="28">
        <f>IF(A101="","",IF(COUNTIFS(Budget!$A$5:$A$104,A101,Budget!$F$5:$F$104,"&gt;=0")=0,"",IFERROR(SUMIFS(Budget!$F$5:$F$104,Budget!$A$5:$A$104,A101,Budget!$I$5:$I$104,"&lt;&gt;"&amp;Parametri!$E$6),"")))</f>
        <v/>
      </c>
      <c r="D101" s="28">
        <f>IF(C101="","",IFERROR(SUMIFS(Budget!$F$5:$F$104,Budget!$A$5:$A$104,A101,Budget!$I$5:$I$104,Parametri!$E$5),""))</f>
        <v/>
      </c>
      <c r="E101" s="28">
        <f>IF(OR(B101="",C101=""),"",IFERROR(B101-C101,""))</f>
        <v/>
      </c>
      <c r="F101" s="30">
        <f>IFERROR(C101/B101,"")</f>
        <v/>
      </c>
      <c r="G101" s="12">
        <f>IF(A101="","",IF(B101="","Massimale mancante",IF(C101="","Nessun importo",IF(C101&gt;B101,"Superato",IF(IFERROR(C101/B101,0)&gt;=Parametri!$B$5,"Vicino al limite","Nei limiti")))))</f>
        <v/>
      </c>
    </row>
    <row r="102">
      <c r="A102" s="13">
        <f>IF(Parametri!A99="","",Parametri!A99)</f>
        <v/>
      </c>
      <c r="B102" s="27">
        <f>IF(A102="","",IFERROR(VLOOKUP(A102,Parametri!$A$10:$B$109,2,FALSE),""))</f>
        <v/>
      </c>
      <c r="C102" s="27">
        <f>IF(A102="","",IF(COUNTIFS(Budget!$A$5:$A$104,A102,Budget!$F$5:$F$104,"&gt;=0")=0,"",IFERROR(SUMIFS(Budget!$F$5:$F$104,Budget!$A$5:$A$104,A102,Budget!$I$5:$I$104,"&lt;&gt;"&amp;Parametri!$E$6),"")))</f>
        <v/>
      </c>
      <c r="D102" s="27">
        <f>IF(C102="","",IFERROR(SUMIFS(Budget!$F$5:$F$104,Budget!$A$5:$A$104,A102,Budget!$I$5:$I$104,Parametri!$E$5),""))</f>
        <v/>
      </c>
      <c r="E102" s="27">
        <f>IF(OR(B102="",C102=""),"",IFERROR(B102-C102,""))</f>
        <v/>
      </c>
      <c r="F102" s="29">
        <f>IFERROR(C102/B102,"")</f>
        <v/>
      </c>
      <c r="G102" s="14">
        <f>IF(A102="","",IF(B102="","Massimale mancante",IF(C102="","Nessun importo",IF(C102&gt;B102,"Superato",IF(IFERROR(C102/B102,0)&gt;=Parametri!$B$5,"Vicino al limite","Nei limiti")))))</f>
        <v/>
      </c>
    </row>
    <row r="103">
      <c r="A103" s="10">
        <f>IF(Parametri!A100="","",Parametri!A100)</f>
        <v/>
      </c>
      <c r="B103" s="28">
        <f>IF(A103="","",IFERROR(VLOOKUP(A103,Parametri!$A$10:$B$109,2,FALSE),""))</f>
        <v/>
      </c>
      <c r="C103" s="28">
        <f>IF(A103="","",IF(COUNTIFS(Budget!$A$5:$A$104,A103,Budget!$F$5:$F$104,"&gt;=0")=0,"",IFERROR(SUMIFS(Budget!$F$5:$F$104,Budget!$A$5:$A$104,A103,Budget!$I$5:$I$104,"&lt;&gt;"&amp;Parametri!$E$6),"")))</f>
        <v/>
      </c>
      <c r="D103" s="28">
        <f>IF(C103="","",IFERROR(SUMIFS(Budget!$F$5:$F$104,Budget!$A$5:$A$104,A103,Budget!$I$5:$I$104,Parametri!$E$5),""))</f>
        <v/>
      </c>
      <c r="E103" s="28">
        <f>IF(OR(B103="",C103=""),"",IFERROR(B103-C103,""))</f>
        <v/>
      </c>
      <c r="F103" s="30">
        <f>IFERROR(C103/B103,"")</f>
        <v/>
      </c>
      <c r="G103" s="12">
        <f>IF(A103="","",IF(B103="","Massimale mancante",IF(C103="","Nessun importo",IF(C103&gt;B103,"Superato",IF(IFERROR(C103/B103,0)&gt;=Parametri!$B$5,"Vicino al limite","Nei limiti")))))</f>
        <v/>
      </c>
    </row>
    <row r="104">
      <c r="A104" s="13">
        <f>IF(Parametri!A101="","",Parametri!A101)</f>
        <v/>
      </c>
      <c r="B104" s="27">
        <f>IF(A104="","",IFERROR(VLOOKUP(A104,Parametri!$A$10:$B$109,2,FALSE),""))</f>
        <v/>
      </c>
      <c r="C104" s="27">
        <f>IF(A104="","",IF(COUNTIFS(Budget!$A$5:$A$104,A104,Budget!$F$5:$F$104,"&gt;=0")=0,"",IFERROR(SUMIFS(Budget!$F$5:$F$104,Budget!$A$5:$A$104,A104,Budget!$I$5:$I$104,"&lt;&gt;"&amp;Parametri!$E$6),"")))</f>
        <v/>
      </c>
      <c r="D104" s="27">
        <f>IF(C104="","",IFERROR(SUMIFS(Budget!$F$5:$F$104,Budget!$A$5:$A$104,A104,Budget!$I$5:$I$104,Parametri!$E$5),""))</f>
        <v/>
      </c>
      <c r="E104" s="27">
        <f>IF(OR(B104="",C104=""),"",IFERROR(B104-C104,""))</f>
        <v/>
      </c>
      <c r="F104" s="29">
        <f>IFERROR(C104/B104,"")</f>
        <v/>
      </c>
      <c r="G104" s="14">
        <f>IF(A104="","",IF(B104="","Massimale mancante",IF(C104="","Nessun importo",IF(C104&gt;B104,"Superato",IF(IFERROR(C104/B104,0)&gt;=Parametri!$B$5,"Vicino al limite","Nei limiti")))))</f>
        <v/>
      </c>
    </row>
    <row r="105">
      <c r="A105" s="10">
        <f>IF(Parametri!A102="","",Parametri!A102)</f>
        <v/>
      </c>
      <c r="B105" s="28">
        <f>IF(A105="","",IFERROR(VLOOKUP(A105,Parametri!$A$10:$B$109,2,FALSE),""))</f>
        <v/>
      </c>
      <c r="C105" s="28">
        <f>IF(A105="","",IF(COUNTIFS(Budget!$A$5:$A$104,A105,Budget!$F$5:$F$104,"&gt;=0")=0,"",IFERROR(SUMIFS(Budget!$F$5:$F$104,Budget!$A$5:$A$104,A105,Budget!$I$5:$I$104,"&lt;&gt;"&amp;Parametri!$E$6),"")))</f>
        <v/>
      </c>
      <c r="D105" s="28">
        <f>IF(C105="","",IFERROR(SUMIFS(Budget!$F$5:$F$104,Budget!$A$5:$A$104,A105,Budget!$I$5:$I$104,Parametri!$E$5),""))</f>
        <v/>
      </c>
      <c r="E105" s="28">
        <f>IF(OR(B105="",C105=""),"",IFERROR(B105-C105,""))</f>
        <v/>
      </c>
      <c r="F105" s="30">
        <f>IFERROR(C105/B105,"")</f>
        <v/>
      </c>
      <c r="G105" s="12">
        <f>IF(A105="","",IF(B105="","Massimale mancante",IF(C105="","Nessun importo",IF(C105&gt;B105,"Superato",IF(IFERROR(C105/B105,0)&gt;=Parametri!$B$5,"Vicino al limite","Nei limiti")))))</f>
        <v/>
      </c>
    </row>
    <row r="106">
      <c r="A106" s="13">
        <f>IF(Parametri!A103="","",Parametri!A103)</f>
        <v/>
      </c>
      <c r="B106" s="27">
        <f>IF(A106="","",IFERROR(VLOOKUP(A106,Parametri!$A$10:$B$109,2,FALSE),""))</f>
        <v/>
      </c>
      <c r="C106" s="27">
        <f>IF(A106="","",IF(COUNTIFS(Budget!$A$5:$A$104,A106,Budget!$F$5:$F$104,"&gt;=0")=0,"",IFERROR(SUMIFS(Budget!$F$5:$F$104,Budget!$A$5:$A$104,A106,Budget!$I$5:$I$104,"&lt;&gt;"&amp;Parametri!$E$6),"")))</f>
        <v/>
      </c>
      <c r="D106" s="27">
        <f>IF(C106="","",IFERROR(SUMIFS(Budget!$F$5:$F$104,Budget!$A$5:$A$104,A106,Budget!$I$5:$I$104,Parametri!$E$5),""))</f>
        <v/>
      </c>
      <c r="E106" s="27">
        <f>IF(OR(B106="",C106=""),"",IFERROR(B106-C106,""))</f>
        <v/>
      </c>
      <c r="F106" s="29">
        <f>IFERROR(C106/B106,"")</f>
        <v/>
      </c>
      <c r="G106" s="14">
        <f>IF(A106="","",IF(B106="","Massimale mancante",IF(C106="","Nessun importo",IF(C106&gt;B106,"Superato",IF(IFERROR(C106/B106,0)&gt;=Parametri!$B$5,"Vicino al limite","Nei limiti")))))</f>
        <v/>
      </c>
    </row>
    <row r="107">
      <c r="A107" s="10">
        <f>IF(Parametri!A104="","",Parametri!A104)</f>
        <v/>
      </c>
      <c r="B107" s="28">
        <f>IF(A107="","",IFERROR(VLOOKUP(A107,Parametri!$A$10:$B$109,2,FALSE),""))</f>
        <v/>
      </c>
      <c r="C107" s="28">
        <f>IF(A107="","",IF(COUNTIFS(Budget!$A$5:$A$104,A107,Budget!$F$5:$F$104,"&gt;=0")=0,"",IFERROR(SUMIFS(Budget!$F$5:$F$104,Budget!$A$5:$A$104,A107,Budget!$I$5:$I$104,"&lt;&gt;"&amp;Parametri!$E$6),"")))</f>
        <v/>
      </c>
      <c r="D107" s="28">
        <f>IF(C107="","",IFERROR(SUMIFS(Budget!$F$5:$F$104,Budget!$A$5:$A$104,A107,Budget!$I$5:$I$104,Parametri!$E$5),""))</f>
        <v/>
      </c>
      <c r="E107" s="28">
        <f>IF(OR(B107="",C107=""),"",IFERROR(B107-C107,""))</f>
        <v/>
      </c>
      <c r="F107" s="30">
        <f>IFERROR(C107/B107,"")</f>
        <v/>
      </c>
      <c r="G107" s="12">
        <f>IF(A107="","",IF(B107="","Massimale mancante",IF(C107="","Nessun importo",IF(C107&gt;B107,"Superato",IF(IFERROR(C107/B107,0)&gt;=Parametri!$B$5,"Vicino al limite","Nei limiti")))))</f>
        <v/>
      </c>
    </row>
    <row r="108">
      <c r="A108" s="13">
        <f>IF(Parametri!A105="","",Parametri!A105)</f>
        <v/>
      </c>
      <c r="B108" s="27">
        <f>IF(A108="","",IFERROR(VLOOKUP(A108,Parametri!$A$10:$B$109,2,FALSE),""))</f>
        <v/>
      </c>
      <c r="C108" s="27">
        <f>IF(A108="","",IF(COUNTIFS(Budget!$A$5:$A$104,A108,Budget!$F$5:$F$104,"&gt;=0")=0,"",IFERROR(SUMIFS(Budget!$F$5:$F$104,Budget!$A$5:$A$104,A108,Budget!$I$5:$I$104,"&lt;&gt;"&amp;Parametri!$E$6),"")))</f>
        <v/>
      </c>
      <c r="D108" s="27">
        <f>IF(C108="","",IFERROR(SUMIFS(Budget!$F$5:$F$104,Budget!$A$5:$A$104,A108,Budget!$I$5:$I$104,Parametri!$E$5),""))</f>
        <v/>
      </c>
      <c r="E108" s="27">
        <f>IF(OR(B108="",C108=""),"",IFERROR(B108-C108,""))</f>
        <v/>
      </c>
      <c r="F108" s="29">
        <f>IFERROR(C108/B108,"")</f>
        <v/>
      </c>
      <c r="G108" s="14">
        <f>IF(A108="","",IF(B108="","Massimale mancante",IF(C108="","Nessun importo",IF(C108&gt;B108,"Superato",IF(IFERROR(C108/B108,0)&gt;=Parametri!$B$5,"Vicino al limite","Nei limiti")))))</f>
        <v/>
      </c>
    </row>
    <row r="109">
      <c r="A109" s="10">
        <f>IF(Parametri!A106="","",Parametri!A106)</f>
        <v/>
      </c>
      <c r="B109" s="28">
        <f>IF(A109="","",IFERROR(VLOOKUP(A109,Parametri!$A$10:$B$109,2,FALSE),""))</f>
        <v/>
      </c>
      <c r="C109" s="28">
        <f>IF(A109="","",IF(COUNTIFS(Budget!$A$5:$A$104,A109,Budget!$F$5:$F$104,"&gt;=0")=0,"",IFERROR(SUMIFS(Budget!$F$5:$F$104,Budget!$A$5:$A$104,A109,Budget!$I$5:$I$104,"&lt;&gt;"&amp;Parametri!$E$6),"")))</f>
        <v/>
      </c>
      <c r="D109" s="28">
        <f>IF(C109="","",IFERROR(SUMIFS(Budget!$F$5:$F$104,Budget!$A$5:$A$104,A109,Budget!$I$5:$I$104,Parametri!$E$5),""))</f>
        <v/>
      </c>
      <c r="E109" s="28">
        <f>IF(OR(B109="",C109=""),"",IFERROR(B109-C109,""))</f>
        <v/>
      </c>
      <c r="F109" s="30">
        <f>IFERROR(C109/B109,"")</f>
        <v/>
      </c>
      <c r="G109" s="12">
        <f>IF(A109="","",IF(B109="","Massimale mancante",IF(C109="","Nessun importo",IF(C109&gt;B109,"Superato",IF(IFERROR(C109/B109,0)&gt;=Parametri!$B$5,"Vicino al limite","Nei limiti")))))</f>
        <v/>
      </c>
    </row>
    <row r="110">
      <c r="A110" s="13">
        <f>IF(Parametri!A107="","",Parametri!A107)</f>
        <v/>
      </c>
      <c r="B110" s="27">
        <f>IF(A110="","",IFERROR(VLOOKUP(A110,Parametri!$A$10:$B$109,2,FALSE),""))</f>
        <v/>
      </c>
      <c r="C110" s="27">
        <f>IF(A110="","",IF(COUNTIFS(Budget!$A$5:$A$104,A110,Budget!$F$5:$F$104,"&gt;=0")=0,"",IFERROR(SUMIFS(Budget!$F$5:$F$104,Budget!$A$5:$A$104,A110,Budget!$I$5:$I$104,"&lt;&gt;"&amp;Parametri!$E$6),"")))</f>
        <v/>
      </c>
      <c r="D110" s="27">
        <f>IF(C110="","",IFERROR(SUMIFS(Budget!$F$5:$F$104,Budget!$A$5:$A$104,A110,Budget!$I$5:$I$104,Parametri!$E$5),""))</f>
        <v/>
      </c>
      <c r="E110" s="27">
        <f>IF(OR(B110="",C110=""),"",IFERROR(B110-C110,""))</f>
        <v/>
      </c>
      <c r="F110" s="29">
        <f>IFERROR(C110/B110,"")</f>
        <v/>
      </c>
      <c r="G110" s="14">
        <f>IF(A110="","",IF(B110="","Massimale mancante",IF(C110="","Nessun importo",IF(C110&gt;B110,"Superato",IF(IFERROR(C110/B110,0)&gt;=Parametri!$B$5,"Vicino al limite","Nei limiti")))))</f>
        <v/>
      </c>
    </row>
    <row r="111">
      <c r="A111" s="10">
        <f>IF(Parametri!A108="","",Parametri!A108)</f>
        <v/>
      </c>
      <c r="B111" s="28">
        <f>IF(A111="","",IFERROR(VLOOKUP(A111,Parametri!$A$10:$B$109,2,FALSE),""))</f>
        <v/>
      </c>
      <c r="C111" s="28">
        <f>IF(A111="","",IF(COUNTIFS(Budget!$A$5:$A$104,A111,Budget!$F$5:$F$104,"&gt;=0")=0,"",IFERROR(SUMIFS(Budget!$F$5:$F$104,Budget!$A$5:$A$104,A111,Budget!$I$5:$I$104,"&lt;&gt;"&amp;Parametri!$E$6),"")))</f>
        <v/>
      </c>
      <c r="D111" s="28">
        <f>IF(C111="","",IFERROR(SUMIFS(Budget!$F$5:$F$104,Budget!$A$5:$A$104,A111,Budget!$I$5:$I$104,Parametri!$E$5),""))</f>
        <v/>
      </c>
      <c r="E111" s="28">
        <f>IF(OR(B111="",C111=""),"",IFERROR(B111-C111,""))</f>
        <v/>
      </c>
      <c r="F111" s="30">
        <f>IFERROR(C111/B111,"")</f>
        <v/>
      </c>
      <c r="G111" s="12">
        <f>IF(A111="","",IF(B111="","Massimale mancante",IF(C111="","Nessun importo",IF(C111&gt;B111,"Superato",IF(IFERROR(C111/B111,0)&gt;=Parametri!$B$5,"Vicino al limite","Nei limiti")))))</f>
        <v/>
      </c>
    </row>
    <row r="112">
      <c r="A112" s="13">
        <f>IF(Parametri!A109="","",Parametri!A109)</f>
        <v/>
      </c>
      <c r="B112" s="27">
        <f>IF(A112="","",IFERROR(VLOOKUP(A112,Parametri!$A$10:$B$109,2,FALSE),""))</f>
        <v/>
      </c>
      <c r="C112" s="27">
        <f>IF(A112="","",IF(COUNTIFS(Budget!$A$5:$A$104,A112,Budget!$F$5:$F$104,"&gt;=0")=0,"",IFERROR(SUMIFS(Budget!$F$5:$F$104,Budget!$A$5:$A$104,A112,Budget!$I$5:$I$104,"&lt;&gt;"&amp;Parametri!$E$6),"")))</f>
        <v/>
      </c>
      <c r="D112" s="27">
        <f>IF(C112="","",IFERROR(SUMIFS(Budget!$F$5:$F$104,Budget!$A$5:$A$104,A112,Budget!$I$5:$I$104,Parametri!$E$5),""))</f>
        <v/>
      </c>
      <c r="E112" s="27">
        <f>IF(OR(B112="",C112=""),"",IFERROR(B112-C112,""))</f>
        <v/>
      </c>
      <c r="F112" s="29">
        <f>IFERROR(C112/B112,"")</f>
        <v/>
      </c>
      <c r="G112" s="14">
        <f>IF(A112="","",IF(B112="","Massimale mancante",IF(C112="","Nessun importo",IF(C112&gt;B112,"Superato",IF(IFERROR(C112/B112,0)&gt;=Parametri!$B$5,"Vicino al limite","Nei limiti")))))</f>
        <v/>
      </c>
    </row>
  </sheetData>
  <autoFilter ref="A12:G112"/>
  <mergeCells count="1">
    <mergeCell ref="A1:G1"/>
  </mergeCells>
  <conditionalFormatting sqref="G13:G112">
    <cfRule type="expression" priority="1" dxfId="0" stopIfTrue="1">
      <formula>$G13="Superato"</formula>
    </cfRule>
    <cfRule type="expression" priority="2" dxfId="1" stopIfTrue="1">
      <formula>$G13="Vicino al limite"</formula>
    </cfRule>
    <cfRule type="expression" priority="3" dxfId="2" stopIfTrue="1">
      <formula>$G13="Nei limiti"</formula>
    </cfRule>
    <cfRule type="expression" priority="4" dxfId="0" stopIfTrue="1">
      <formula>$G13="Massimale mancante"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  <col width="15" customWidth="1" min="3" max="3"/>
    <col width="19" customWidth="1" min="4" max="4"/>
    <col width="17" customWidth="1" min="5" max="5"/>
    <col width="17" customWidth="1" min="6" max="6"/>
    <col width="32" customWidth="1" min="7" max="7"/>
    <col width="22" customWidth="1" min="8" max="8"/>
    <col width="16" customWidth="1" min="9" max="9"/>
  </cols>
  <sheetData>
    <row r="1" ht="28" customHeight="1">
      <c r="A1" s="1" t="inlineStr">
        <is>
          <t>Registro delle voci del budget matrimonio per categoria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>
      <c r="A2" s="15" t="inlineStr">
        <is>
          <t>Le celle color crema sono modificabili; gli avvisi richiedono una verifica umana.</t>
        </is>
      </c>
    </row>
    <row r="3"/>
    <row r="4" ht="34" customHeight="1">
      <c r="A4" s="2" t="inlineStr">
        <is>
          <t>Categoria</t>
        </is>
      </c>
      <c r="B4" s="2" t="inlineStr">
        <is>
          <t>Attività</t>
        </is>
      </c>
      <c r="C4" s="2" t="inlineStr">
        <is>
          <t>Data prevista</t>
        </is>
      </c>
      <c r="D4" s="2" t="inlineStr">
        <is>
          <t>Quantità (persone/unità)</t>
        </is>
      </c>
      <c r="E4" s="2" t="inlineStr">
        <is>
          <t>Importo unitario</t>
        </is>
      </c>
      <c r="F4" s="2" t="inlineStr">
        <is>
          <t>Importo totale</t>
        </is>
      </c>
      <c r="G4" s="2" t="inlineStr">
        <is>
          <t>Fornitore</t>
        </is>
      </c>
      <c r="H4" s="2" t="inlineStr">
        <is>
          <t>Responsabile</t>
        </is>
      </c>
      <c r="I4" s="2" t="inlineStr">
        <is>
          <t>Stato</t>
        </is>
      </c>
    </row>
    <row r="5">
      <c r="A5" s="16" t="inlineStr">
        <is>
          <t>Location</t>
        </is>
      </c>
      <c r="B5" s="16" t="inlineStr">
        <is>
          <t>Acconto spazio dimostrativo fittizio</t>
        </is>
      </c>
      <c r="C5" s="31" t="n">
        <v>46306</v>
      </c>
      <c r="D5" s="18" t="n">
        <v>1</v>
      </c>
      <c r="E5" s="32" t="n">
        <v>12000</v>
      </c>
      <c r="F5" s="28">
        <f>IF(OR(A5="",B5="",D5="",E5=""),"",IFERROR(D5*E5,""))</f>
        <v/>
      </c>
      <c r="G5" s="16" t="inlineStr">
        <is>
          <t>Impresa Aurora Fittizia S.r.l.</t>
        </is>
      </c>
      <c r="H5" s="16" t="inlineStr">
        <is>
          <t>Referente fittizio A</t>
        </is>
      </c>
      <c r="I5" s="20" t="inlineStr">
        <is>
          <t>Confermato</t>
        </is>
      </c>
    </row>
    <row r="6">
      <c r="A6" s="16" t="inlineStr">
        <is>
          <t>Ristorazione</t>
        </is>
      </c>
      <c r="B6" s="16" t="inlineStr">
        <is>
          <t>Menu dimostrativo fittizio per 80 persone</t>
        </is>
      </c>
      <c r="C6" s="31" t="n">
        <v>46321</v>
      </c>
      <c r="D6" s="18" t="n">
        <v>80</v>
      </c>
      <c r="E6" s="32" t="n">
        <v>95</v>
      </c>
      <c r="F6" s="27">
        <f>IF(OR(A6="",B6="",D6="",E6=""),"",IFERROR(D6*E6,""))</f>
        <v/>
      </c>
      <c r="G6" s="16" t="inlineStr">
        <is>
          <t>Cucina Esempio Fittizia S.n.c.</t>
        </is>
      </c>
      <c r="H6" s="16" t="inlineStr">
        <is>
          <t>Referente fittizio B</t>
        </is>
      </c>
      <c r="I6" s="20" t="inlineStr">
        <is>
          <t>Preventivo</t>
        </is>
      </c>
    </row>
    <row r="7">
      <c r="A7" s="16" t="inlineStr">
        <is>
          <t>Abiti e accessori</t>
        </is>
      </c>
      <c r="B7" s="16" t="inlineStr">
        <is>
          <t>Abito campione fittizio</t>
        </is>
      </c>
      <c r="C7" s="31" t="n">
        <v>46351</v>
      </c>
      <c r="D7" s="18" t="n">
        <v>1</v>
      </c>
      <c r="E7" s="32" t="n">
        <v>3200</v>
      </c>
      <c r="F7" s="28">
        <f>IF(OR(A7="",B7="",D7="",E7=""),"",IFERROR(D7*E7,""))</f>
        <v/>
      </c>
      <c r="G7" s="16" t="inlineStr">
        <is>
          <t>Atelier Dimostrativo Fittizio</t>
        </is>
      </c>
      <c r="H7" s="16" t="inlineStr">
        <is>
          <t>Referente fittizio C</t>
        </is>
      </c>
      <c r="I7" s="20" t="inlineStr">
        <is>
          <t>Confermato</t>
        </is>
      </c>
    </row>
    <row r="8">
      <c r="A8" s="16" t="inlineStr">
        <is>
          <t>Fotografia e video</t>
        </is>
      </c>
      <c r="B8" s="16" t="inlineStr">
        <is>
          <t>Servizio immagini dimostrativo fittizio</t>
        </is>
      </c>
      <c r="C8" s="31" t="n">
        <v>46366</v>
      </c>
      <c r="D8" s="18" t="n">
        <v>1</v>
      </c>
      <c r="E8" s="32" t="n">
        <v>2600</v>
      </c>
      <c r="F8" s="27">
        <f>IF(OR(A8="",B8="",D8="",E8=""),"",IFERROR(D8*E8,""))</f>
        <v/>
      </c>
      <c r="G8" s="16" t="inlineStr">
        <is>
          <t>Studio Immagine Fittizio</t>
        </is>
      </c>
      <c r="H8" s="16" t="inlineStr">
        <is>
          <t>Referente fittizio D</t>
        </is>
      </c>
      <c r="I8" s="20" t="inlineStr">
        <is>
          <t>Preventivo</t>
        </is>
      </c>
    </row>
    <row r="9">
      <c r="A9" s="16" t="inlineStr">
        <is>
          <t>Musica e intrattenimento</t>
        </is>
      </c>
      <c r="B9" s="16" t="inlineStr">
        <is>
          <t>Intrattenimento campione fittizio</t>
        </is>
      </c>
      <c r="C9" s="31" t="n">
        <v>46396</v>
      </c>
      <c r="D9" s="18" t="n">
        <v>1</v>
      </c>
      <c r="E9" s="32" t="n">
        <v>1500</v>
      </c>
      <c r="F9" s="28">
        <f>IF(OR(A9="",B9="",D9="",E9=""),"",IFERROR(D9*E9,""))</f>
        <v/>
      </c>
      <c r="G9" s="16" t="inlineStr">
        <is>
          <t>Suono Campione Fittizio</t>
        </is>
      </c>
      <c r="H9" s="16" t="inlineStr">
        <is>
          <t>Referente fittizio E</t>
        </is>
      </c>
      <c r="I9" s="20" t="inlineStr">
        <is>
          <t>Annullato</t>
        </is>
      </c>
    </row>
    <row r="10">
      <c r="A10" s="16" t="inlineStr">
        <is>
          <t>Fiori e allestimenti</t>
        </is>
      </c>
      <c r="B10" s="16" t="inlineStr">
        <is>
          <t>Allestimento floreale dimostrativo fittizio</t>
        </is>
      </c>
      <c r="C10" s="31" t="n">
        <v>46426</v>
      </c>
      <c r="D10" s="18" t="n">
        <v>1</v>
      </c>
      <c r="E10" s="32" t="n">
        <v>2500</v>
      </c>
      <c r="F10" s="27">
        <f>IF(OR(A10="",B10="",D10="",E10=""),"",IFERROR(D10*E10,""))</f>
        <v/>
      </c>
      <c r="G10" s="16" t="inlineStr">
        <is>
          <t>Laboratorio Fiore Fittizio</t>
        </is>
      </c>
      <c r="H10" s="16" t="inlineStr">
        <is>
          <t>Referente fittizio F</t>
        </is>
      </c>
      <c r="I10" s="20" t="inlineStr">
        <is>
          <t>Stimato</t>
        </is>
      </c>
    </row>
    <row r="11">
      <c r="A11" s="16" t="inlineStr">
        <is>
          <t>Partecipazioni e stampa</t>
        </is>
      </c>
      <c r="B11" s="16" t="inlineStr">
        <is>
          <t>Stampa facsimile fittizia</t>
        </is>
      </c>
      <c r="C11" s="31" t="n">
        <v>46266</v>
      </c>
      <c r="D11" s="18" t="n">
        <v>80</v>
      </c>
      <c r="E11" s="32" t="n">
        <v>5.5</v>
      </c>
      <c r="F11" s="28">
        <f>IF(OR(A11="",B11="",D11="",E11=""),"",IFERROR(D11*E11,""))</f>
        <v/>
      </c>
      <c r="G11" s="16" t="inlineStr">
        <is>
          <t>Tipografia Facsimile Fittizia</t>
        </is>
      </c>
      <c r="H11" s="16" t="inlineStr">
        <is>
          <t>Referente fittizio G</t>
        </is>
      </c>
      <c r="I11" s="20" t="inlineStr">
        <is>
          <t>Stimato</t>
        </is>
      </c>
    </row>
    <row r="12">
      <c r="A12" s="16" t="inlineStr">
        <is>
          <t>Trasporti</t>
        </is>
      </c>
      <c r="B12" s="16" t="inlineStr">
        <is>
          <t>Noleggio veicoli dimostrativo fittizio</t>
        </is>
      </c>
      <c r="C12" s="31" t="n">
        <v>46476</v>
      </c>
      <c r="D12" s="18" t="n">
        <v>2</v>
      </c>
      <c r="E12" s="32" t="n">
        <v>650</v>
      </c>
      <c r="F12" s="27">
        <f>IF(OR(A12="",B12="",D12="",E12=""),"",IFERROR(D12*E12,""))</f>
        <v/>
      </c>
      <c r="G12" s="16" t="inlineStr">
        <is>
          <t>Noleggio Itinerario Fittizio</t>
        </is>
      </c>
      <c r="H12" s="16" t="inlineStr">
        <is>
          <t>Referente fittizio H</t>
        </is>
      </c>
      <c r="I12" s="20" t="inlineStr">
        <is>
          <t>Confermato</t>
        </is>
      </c>
    </row>
    <row r="13">
      <c r="A13" s="16" t="inlineStr">
        <is>
          <t>Cerimonia</t>
        </is>
      </c>
      <c r="B13" s="16" t="inlineStr">
        <is>
          <t>Servizio cerimonia facsimile fittizio</t>
        </is>
      </c>
      <c r="C13" s="31" t="n">
        <v>46516</v>
      </c>
      <c r="D13" s="18" t="n">
        <v>1</v>
      </c>
      <c r="E13" s="32" t="n">
        <v>900</v>
      </c>
      <c r="F13" s="28">
        <f>IF(OR(A13="",B13="",D13="",E13=""),"",IFERROR(D13*E13,""))</f>
        <v/>
      </c>
      <c r="G13" s="16" t="inlineStr">
        <is>
          <t>Cerimonia Esempio Fittizia</t>
        </is>
      </c>
      <c r="H13" s="16" t="inlineStr">
        <is>
          <t>Referente fittizio I</t>
        </is>
      </c>
      <c r="I13" s="20" t="inlineStr">
        <is>
          <t>Confermato</t>
        </is>
      </c>
    </row>
    <row r="14">
      <c r="A14" s="16" t="inlineStr">
        <is>
          <t>Bomboniere e dettagli</t>
        </is>
      </c>
      <c r="B14" s="16" t="inlineStr">
        <is>
          <t>Segnaposto dimostrativi fittizi</t>
        </is>
      </c>
      <c r="C14" s="31" t="n">
        <v>46576</v>
      </c>
      <c r="D14" s="18" t="n">
        <v>80</v>
      </c>
      <c r="E14" s="32" t="n">
        <v>14</v>
      </c>
      <c r="F14" s="27">
        <f>IF(OR(A14="",B14="",D14="",E14=""),"",IFERROR(D14*E14,""))</f>
        <v/>
      </c>
      <c r="G14" s="16" t="inlineStr">
        <is>
          <t>Dettagli Campione Fittizi</t>
        </is>
      </c>
      <c r="H14" s="16" t="inlineStr">
        <is>
          <t>Referente fittizio L</t>
        </is>
      </c>
      <c r="I14" s="20" t="inlineStr">
        <is>
          <t>Preventivo</t>
        </is>
      </c>
    </row>
    <row r="15">
      <c r="A15" s="16" t="n"/>
      <c r="B15" s="16" t="n"/>
      <c r="C15" s="31" t="n"/>
      <c r="D15" s="18" t="n"/>
      <c r="E15" s="32" t="n"/>
      <c r="F15" s="28">
        <f>IF(OR(A15="",B15="",D15="",E15=""),"",IFERROR(D15*E15,""))</f>
        <v/>
      </c>
      <c r="G15" s="16" t="n"/>
      <c r="H15" s="16" t="n"/>
      <c r="I15" s="20" t="n"/>
    </row>
    <row r="16">
      <c r="A16" s="16" t="n"/>
      <c r="B16" s="16" t="n"/>
      <c r="C16" s="31" t="n"/>
      <c r="D16" s="18" t="n"/>
      <c r="E16" s="32" t="n"/>
      <c r="F16" s="27">
        <f>IF(OR(A16="",B16="",D16="",E16=""),"",IFERROR(D16*E16,""))</f>
        <v/>
      </c>
      <c r="G16" s="16" t="n"/>
      <c r="H16" s="16" t="n"/>
      <c r="I16" s="20" t="n"/>
    </row>
    <row r="17">
      <c r="A17" s="16" t="n"/>
      <c r="B17" s="16" t="n"/>
      <c r="C17" s="31" t="n"/>
      <c r="D17" s="18" t="n"/>
      <c r="E17" s="32" t="n"/>
      <c r="F17" s="28">
        <f>IF(OR(A17="",B17="",D17="",E17=""),"",IFERROR(D17*E17,""))</f>
        <v/>
      </c>
      <c r="G17" s="16" t="n"/>
      <c r="H17" s="16" t="n"/>
      <c r="I17" s="20" t="n"/>
    </row>
    <row r="18">
      <c r="A18" s="16" t="n"/>
      <c r="B18" s="16" t="n"/>
      <c r="C18" s="31" t="n"/>
      <c r="D18" s="18" t="n"/>
      <c r="E18" s="32" t="n"/>
      <c r="F18" s="27">
        <f>IF(OR(A18="",B18="",D18="",E18=""),"",IFERROR(D18*E18,""))</f>
        <v/>
      </c>
      <c r="G18" s="16" t="n"/>
      <c r="H18" s="16" t="n"/>
      <c r="I18" s="20" t="n"/>
    </row>
    <row r="19">
      <c r="A19" s="16" t="n"/>
      <c r="B19" s="16" t="n"/>
      <c r="C19" s="31" t="n"/>
      <c r="D19" s="18" t="n"/>
      <c r="E19" s="32" t="n"/>
      <c r="F19" s="28">
        <f>IF(OR(A19="",B19="",D19="",E19=""),"",IFERROR(D19*E19,""))</f>
        <v/>
      </c>
      <c r="G19" s="16" t="n"/>
      <c r="H19" s="16" t="n"/>
      <c r="I19" s="20" t="n"/>
    </row>
    <row r="20">
      <c r="A20" s="16" t="n"/>
      <c r="B20" s="16" t="n"/>
      <c r="C20" s="31" t="n"/>
      <c r="D20" s="18" t="n"/>
      <c r="E20" s="32" t="n"/>
      <c r="F20" s="27">
        <f>IF(OR(A20="",B20="",D20="",E20=""),"",IFERROR(D20*E20,""))</f>
        <v/>
      </c>
      <c r="G20" s="16" t="n"/>
      <c r="H20" s="16" t="n"/>
      <c r="I20" s="20" t="n"/>
    </row>
    <row r="21">
      <c r="A21" s="16" t="n"/>
      <c r="B21" s="16" t="n"/>
      <c r="C21" s="31" t="n"/>
      <c r="D21" s="18" t="n"/>
      <c r="E21" s="32" t="n"/>
      <c r="F21" s="28">
        <f>IF(OR(A21="",B21="",D21="",E21=""),"",IFERROR(D21*E21,""))</f>
        <v/>
      </c>
      <c r="G21" s="16" t="n"/>
      <c r="H21" s="16" t="n"/>
      <c r="I21" s="20" t="n"/>
    </row>
    <row r="22">
      <c r="A22" s="16" t="n"/>
      <c r="B22" s="16" t="n"/>
      <c r="C22" s="31" t="n"/>
      <c r="D22" s="18" t="n"/>
      <c r="E22" s="32" t="n"/>
      <c r="F22" s="27">
        <f>IF(OR(A22="",B22="",D22="",E22=""),"",IFERROR(D22*E22,""))</f>
        <v/>
      </c>
      <c r="G22" s="16" t="n"/>
      <c r="H22" s="16" t="n"/>
      <c r="I22" s="20" t="n"/>
    </row>
    <row r="23">
      <c r="A23" s="16" t="n"/>
      <c r="B23" s="16" t="n"/>
      <c r="C23" s="31" t="n"/>
      <c r="D23" s="18" t="n"/>
      <c r="E23" s="32" t="n"/>
      <c r="F23" s="28">
        <f>IF(OR(A23="",B23="",D23="",E23=""),"",IFERROR(D23*E23,""))</f>
        <v/>
      </c>
      <c r="G23" s="16" t="n"/>
      <c r="H23" s="16" t="n"/>
      <c r="I23" s="20" t="n"/>
    </row>
    <row r="24">
      <c r="A24" s="16" t="n"/>
      <c r="B24" s="16" t="n"/>
      <c r="C24" s="31" t="n"/>
      <c r="D24" s="18" t="n"/>
      <c r="E24" s="32" t="n"/>
      <c r="F24" s="27">
        <f>IF(OR(A24="",B24="",D24="",E24=""),"",IFERROR(D24*E24,""))</f>
        <v/>
      </c>
      <c r="G24" s="16" t="n"/>
      <c r="H24" s="16" t="n"/>
      <c r="I24" s="20" t="n"/>
    </row>
    <row r="25">
      <c r="A25" s="16" t="n"/>
      <c r="B25" s="16" t="n"/>
      <c r="C25" s="31" t="n"/>
      <c r="D25" s="18" t="n"/>
      <c r="E25" s="32" t="n"/>
      <c r="F25" s="28">
        <f>IF(OR(A25="",B25="",D25="",E25=""),"",IFERROR(D25*E25,""))</f>
        <v/>
      </c>
      <c r="G25" s="16" t="n"/>
      <c r="H25" s="16" t="n"/>
      <c r="I25" s="20" t="n"/>
    </row>
    <row r="26">
      <c r="A26" s="16" t="n"/>
      <c r="B26" s="16" t="n"/>
      <c r="C26" s="31" t="n"/>
      <c r="D26" s="18" t="n"/>
      <c r="E26" s="32" t="n"/>
      <c r="F26" s="27">
        <f>IF(OR(A26="",B26="",D26="",E26=""),"",IFERROR(D26*E26,""))</f>
        <v/>
      </c>
      <c r="G26" s="16" t="n"/>
      <c r="H26" s="16" t="n"/>
      <c r="I26" s="20" t="n"/>
    </row>
    <row r="27">
      <c r="A27" s="16" t="n"/>
      <c r="B27" s="16" t="n"/>
      <c r="C27" s="31" t="n"/>
      <c r="D27" s="18" t="n"/>
      <c r="E27" s="32" t="n"/>
      <c r="F27" s="28">
        <f>IF(OR(A27="",B27="",D27="",E27=""),"",IFERROR(D27*E27,""))</f>
        <v/>
      </c>
      <c r="G27" s="16" t="n"/>
      <c r="H27" s="16" t="n"/>
      <c r="I27" s="20" t="n"/>
    </row>
    <row r="28">
      <c r="A28" s="16" t="n"/>
      <c r="B28" s="16" t="n"/>
      <c r="C28" s="31" t="n"/>
      <c r="D28" s="18" t="n"/>
      <c r="E28" s="32" t="n"/>
      <c r="F28" s="27">
        <f>IF(OR(A28="",B28="",D28="",E28=""),"",IFERROR(D28*E28,""))</f>
        <v/>
      </c>
      <c r="G28" s="16" t="n"/>
      <c r="H28" s="16" t="n"/>
      <c r="I28" s="20" t="n"/>
    </row>
    <row r="29">
      <c r="A29" s="16" t="n"/>
      <c r="B29" s="16" t="n"/>
      <c r="C29" s="31" t="n"/>
      <c r="D29" s="18" t="n"/>
      <c r="E29" s="32" t="n"/>
      <c r="F29" s="28">
        <f>IF(OR(A29="",B29="",D29="",E29=""),"",IFERROR(D29*E29,""))</f>
        <v/>
      </c>
      <c r="G29" s="16" t="n"/>
      <c r="H29" s="16" t="n"/>
      <c r="I29" s="20" t="n"/>
    </row>
    <row r="30">
      <c r="A30" s="16" t="n"/>
      <c r="B30" s="16" t="n"/>
      <c r="C30" s="31" t="n"/>
      <c r="D30" s="18" t="n"/>
      <c r="E30" s="32" t="n"/>
      <c r="F30" s="27">
        <f>IF(OR(A30="",B30="",D30="",E30=""),"",IFERROR(D30*E30,""))</f>
        <v/>
      </c>
      <c r="G30" s="16" t="n"/>
      <c r="H30" s="16" t="n"/>
      <c r="I30" s="20" t="n"/>
    </row>
    <row r="31">
      <c r="A31" s="16" t="n"/>
      <c r="B31" s="16" t="n"/>
      <c r="C31" s="31" t="n"/>
      <c r="D31" s="18" t="n"/>
      <c r="E31" s="32" t="n"/>
      <c r="F31" s="28">
        <f>IF(OR(A31="",B31="",D31="",E31=""),"",IFERROR(D31*E31,""))</f>
        <v/>
      </c>
      <c r="G31" s="16" t="n"/>
      <c r="H31" s="16" t="n"/>
      <c r="I31" s="20" t="n"/>
    </row>
    <row r="32">
      <c r="A32" s="16" t="n"/>
      <c r="B32" s="16" t="n"/>
      <c r="C32" s="31" t="n"/>
      <c r="D32" s="18" t="n"/>
      <c r="E32" s="32" t="n"/>
      <c r="F32" s="27">
        <f>IF(OR(A32="",B32="",D32="",E32=""),"",IFERROR(D32*E32,""))</f>
        <v/>
      </c>
      <c r="G32" s="16" t="n"/>
      <c r="H32" s="16" t="n"/>
      <c r="I32" s="20" t="n"/>
    </row>
    <row r="33">
      <c r="A33" s="16" t="n"/>
      <c r="B33" s="16" t="n"/>
      <c r="C33" s="31" t="n"/>
      <c r="D33" s="18" t="n"/>
      <c r="E33" s="32" t="n"/>
      <c r="F33" s="28">
        <f>IF(OR(A33="",B33="",D33="",E33=""),"",IFERROR(D33*E33,""))</f>
        <v/>
      </c>
      <c r="G33" s="16" t="n"/>
      <c r="H33" s="16" t="n"/>
      <c r="I33" s="20" t="n"/>
    </row>
    <row r="34">
      <c r="A34" s="16" t="n"/>
      <c r="B34" s="16" t="n"/>
      <c r="C34" s="31" t="n"/>
      <c r="D34" s="18" t="n"/>
      <c r="E34" s="32" t="n"/>
      <c r="F34" s="27">
        <f>IF(OR(A34="",B34="",D34="",E34=""),"",IFERROR(D34*E34,""))</f>
        <v/>
      </c>
      <c r="G34" s="16" t="n"/>
      <c r="H34" s="16" t="n"/>
      <c r="I34" s="20" t="n"/>
    </row>
    <row r="35">
      <c r="A35" s="16" t="n"/>
      <c r="B35" s="16" t="n"/>
      <c r="C35" s="31" t="n"/>
      <c r="D35" s="18" t="n"/>
      <c r="E35" s="32" t="n"/>
      <c r="F35" s="28">
        <f>IF(OR(A35="",B35="",D35="",E35=""),"",IFERROR(D35*E35,""))</f>
        <v/>
      </c>
      <c r="G35" s="16" t="n"/>
      <c r="H35" s="16" t="n"/>
      <c r="I35" s="20" t="n"/>
    </row>
    <row r="36">
      <c r="A36" s="16" t="n"/>
      <c r="B36" s="16" t="n"/>
      <c r="C36" s="31" t="n"/>
      <c r="D36" s="18" t="n"/>
      <c r="E36" s="32" t="n"/>
      <c r="F36" s="27">
        <f>IF(OR(A36="",B36="",D36="",E36=""),"",IFERROR(D36*E36,""))</f>
        <v/>
      </c>
      <c r="G36" s="16" t="n"/>
      <c r="H36" s="16" t="n"/>
      <c r="I36" s="20" t="n"/>
    </row>
    <row r="37">
      <c r="A37" s="16" t="n"/>
      <c r="B37" s="16" t="n"/>
      <c r="C37" s="31" t="n"/>
      <c r="D37" s="18" t="n"/>
      <c r="E37" s="32" t="n"/>
      <c r="F37" s="28">
        <f>IF(OR(A37="",B37="",D37="",E37=""),"",IFERROR(D37*E37,""))</f>
        <v/>
      </c>
      <c r="G37" s="16" t="n"/>
      <c r="H37" s="16" t="n"/>
      <c r="I37" s="20" t="n"/>
    </row>
    <row r="38">
      <c r="A38" s="16" t="n"/>
      <c r="B38" s="16" t="n"/>
      <c r="C38" s="31" t="n"/>
      <c r="D38" s="18" t="n"/>
      <c r="E38" s="32" t="n"/>
      <c r="F38" s="27">
        <f>IF(OR(A38="",B38="",D38="",E38=""),"",IFERROR(D38*E38,""))</f>
        <v/>
      </c>
      <c r="G38" s="16" t="n"/>
      <c r="H38" s="16" t="n"/>
      <c r="I38" s="20" t="n"/>
    </row>
    <row r="39">
      <c r="A39" s="16" t="n"/>
      <c r="B39" s="16" t="n"/>
      <c r="C39" s="31" t="n"/>
      <c r="D39" s="18" t="n"/>
      <c r="E39" s="32" t="n"/>
      <c r="F39" s="28">
        <f>IF(OR(A39="",B39="",D39="",E39=""),"",IFERROR(D39*E39,""))</f>
        <v/>
      </c>
      <c r="G39" s="16" t="n"/>
      <c r="H39" s="16" t="n"/>
      <c r="I39" s="20" t="n"/>
    </row>
    <row r="40">
      <c r="A40" s="16" t="n"/>
      <c r="B40" s="16" t="n"/>
      <c r="C40" s="31" t="n"/>
      <c r="D40" s="18" t="n"/>
      <c r="E40" s="32" t="n"/>
      <c r="F40" s="27">
        <f>IF(OR(A40="",B40="",D40="",E40=""),"",IFERROR(D40*E40,""))</f>
        <v/>
      </c>
      <c r="G40" s="16" t="n"/>
      <c r="H40" s="16" t="n"/>
      <c r="I40" s="20" t="n"/>
    </row>
    <row r="41">
      <c r="A41" s="16" t="n"/>
      <c r="B41" s="16" t="n"/>
      <c r="C41" s="31" t="n"/>
      <c r="D41" s="18" t="n"/>
      <c r="E41" s="32" t="n"/>
      <c r="F41" s="28">
        <f>IF(OR(A41="",B41="",D41="",E41=""),"",IFERROR(D41*E41,""))</f>
        <v/>
      </c>
      <c r="G41" s="16" t="n"/>
      <c r="H41" s="16" t="n"/>
      <c r="I41" s="20" t="n"/>
    </row>
    <row r="42">
      <c r="A42" s="16" t="n"/>
      <c r="B42" s="16" t="n"/>
      <c r="C42" s="31" t="n"/>
      <c r="D42" s="18" t="n"/>
      <c r="E42" s="32" t="n"/>
      <c r="F42" s="27">
        <f>IF(OR(A42="",B42="",D42="",E42=""),"",IFERROR(D42*E42,""))</f>
        <v/>
      </c>
      <c r="G42" s="16" t="n"/>
      <c r="H42" s="16" t="n"/>
      <c r="I42" s="20" t="n"/>
    </row>
    <row r="43">
      <c r="A43" s="16" t="n"/>
      <c r="B43" s="16" t="n"/>
      <c r="C43" s="31" t="n"/>
      <c r="D43" s="18" t="n"/>
      <c r="E43" s="32" t="n"/>
      <c r="F43" s="28">
        <f>IF(OR(A43="",B43="",D43="",E43=""),"",IFERROR(D43*E43,""))</f>
        <v/>
      </c>
      <c r="G43" s="16" t="n"/>
      <c r="H43" s="16" t="n"/>
      <c r="I43" s="20" t="n"/>
    </row>
    <row r="44">
      <c r="A44" s="16" t="n"/>
      <c r="B44" s="16" t="n"/>
      <c r="C44" s="31" t="n"/>
      <c r="D44" s="18" t="n"/>
      <c r="E44" s="32" t="n"/>
      <c r="F44" s="27">
        <f>IF(OR(A44="",B44="",D44="",E44=""),"",IFERROR(D44*E44,""))</f>
        <v/>
      </c>
      <c r="G44" s="16" t="n"/>
      <c r="H44" s="16" t="n"/>
      <c r="I44" s="20" t="n"/>
    </row>
    <row r="45">
      <c r="A45" s="16" t="n"/>
      <c r="B45" s="16" t="n"/>
      <c r="C45" s="31" t="n"/>
      <c r="D45" s="18" t="n"/>
      <c r="E45" s="32" t="n"/>
      <c r="F45" s="28">
        <f>IF(OR(A45="",B45="",D45="",E45=""),"",IFERROR(D45*E45,""))</f>
        <v/>
      </c>
      <c r="G45" s="16" t="n"/>
      <c r="H45" s="16" t="n"/>
      <c r="I45" s="20" t="n"/>
    </row>
    <row r="46">
      <c r="A46" s="16" t="n"/>
      <c r="B46" s="16" t="n"/>
      <c r="C46" s="31" t="n"/>
      <c r="D46" s="18" t="n"/>
      <c r="E46" s="32" t="n"/>
      <c r="F46" s="27">
        <f>IF(OR(A46="",B46="",D46="",E46=""),"",IFERROR(D46*E46,""))</f>
        <v/>
      </c>
      <c r="G46" s="16" t="n"/>
      <c r="H46" s="16" t="n"/>
      <c r="I46" s="20" t="n"/>
    </row>
    <row r="47">
      <c r="A47" s="16" t="n"/>
      <c r="B47" s="16" t="n"/>
      <c r="C47" s="31" t="n"/>
      <c r="D47" s="18" t="n"/>
      <c r="E47" s="32" t="n"/>
      <c r="F47" s="28">
        <f>IF(OR(A47="",B47="",D47="",E47=""),"",IFERROR(D47*E47,""))</f>
        <v/>
      </c>
      <c r="G47" s="16" t="n"/>
      <c r="H47" s="16" t="n"/>
      <c r="I47" s="20" t="n"/>
    </row>
    <row r="48">
      <c r="A48" s="16" t="n"/>
      <c r="B48" s="16" t="n"/>
      <c r="C48" s="31" t="n"/>
      <c r="D48" s="18" t="n"/>
      <c r="E48" s="32" t="n"/>
      <c r="F48" s="27">
        <f>IF(OR(A48="",B48="",D48="",E48=""),"",IFERROR(D48*E48,""))</f>
        <v/>
      </c>
      <c r="G48" s="16" t="n"/>
      <c r="H48" s="16" t="n"/>
      <c r="I48" s="20" t="n"/>
    </row>
    <row r="49">
      <c r="A49" s="16" t="n"/>
      <c r="B49" s="16" t="n"/>
      <c r="C49" s="31" t="n"/>
      <c r="D49" s="18" t="n"/>
      <c r="E49" s="32" t="n"/>
      <c r="F49" s="28">
        <f>IF(OR(A49="",B49="",D49="",E49=""),"",IFERROR(D49*E49,""))</f>
        <v/>
      </c>
      <c r="G49" s="16" t="n"/>
      <c r="H49" s="16" t="n"/>
      <c r="I49" s="20" t="n"/>
    </row>
    <row r="50">
      <c r="A50" s="16" t="n"/>
      <c r="B50" s="16" t="n"/>
      <c r="C50" s="31" t="n"/>
      <c r="D50" s="18" t="n"/>
      <c r="E50" s="32" t="n"/>
      <c r="F50" s="27">
        <f>IF(OR(A50="",B50="",D50="",E50=""),"",IFERROR(D50*E50,""))</f>
        <v/>
      </c>
      <c r="G50" s="16" t="n"/>
      <c r="H50" s="16" t="n"/>
      <c r="I50" s="20" t="n"/>
    </row>
    <row r="51">
      <c r="A51" s="16" t="n"/>
      <c r="B51" s="16" t="n"/>
      <c r="C51" s="31" t="n"/>
      <c r="D51" s="18" t="n"/>
      <c r="E51" s="32" t="n"/>
      <c r="F51" s="28">
        <f>IF(OR(A51="",B51="",D51="",E51=""),"",IFERROR(D51*E51,""))</f>
        <v/>
      </c>
      <c r="G51" s="16" t="n"/>
      <c r="H51" s="16" t="n"/>
      <c r="I51" s="20" t="n"/>
    </row>
    <row r="52">
      <c r="A52" s="16" t="n"/>
      <c r="B52" s="16" t="n"/>
      <c r="C52" s="31" t="n"/>
      <c r="D52" s="18" t="n"/>
      <c r="E52" s="32" t="n"/>
      <c r="F52" s="27">
        <f>IF(OR(A52="",B52="",D52="",E52=""),"",IFERROR(D52*E52,""))</f>
        <v/>
      </c>
      <c r="G52" s="16" t="n"/>
      <c r="H52" s="16" t="n"/>
      <c r="I52" s="20" t="n"/>
    </row>
    <row r="53">
      <c r="A53" s="16" t="n"/>
      <c r="B53" s="16" t="n"/>
      <c r="C53" s="31" t="n"/>
      <c r="D53" s="18" t="n"/>
      <c r="E53" s="32" t="n"/>
      <c r="F53" s="28">
        <f>IF(OR(A53="",B53="",D53="",E53=""),"",IFERROR(D53*E53,""))</f>
        <v/>
      </c>
      <c r="G53" s="16" t="n"/>
      <c r="H53" s="16" t="n"/>
      <c r="I53" s="20" t="n"/>
    </row>
    <row r="54">
      <c r="A54" s="16" t="n"/>
      <c r="B54" s="16" t="n"/>
      <c r="C54" s="31" t="n"/>
      <c r="D54" s="18" t="n"/>
      <c r="E54" s="32" t="n"/>
      <c r="F54" s="27">
        <f>IF(OR(A54="",B54="",D54="",E54=""),"",IFERROR(D54*E54,""))</f>
        <v/>
      </c>
      <c r="G54" s="16" t="n"/>
      <c r="H54" s="16" t="n"/>
      <c r="I54" s="20" t="n"/>
    </row>
    <row r="55">
      <c r="A55" s="16" t="n"/>
      <c r="B55" s="16" t="n"/>
      <c r="C55" s="31" t="n"/>
      <c r="D55" s="18" t="n"/>
      <c r="E55" s="32" t="n"/>
      <c r="F55" s="28">
        <f>IF(OR(A55="",B55="",D55="",E55=""),"",IFERROR(D55*E55,""))</f>
        <v/>
      </c>
      <c r="G55" s="16" t="n"/>
      <c r="H55" s="16" t="n"/>
      <c r="I55" s="20" t="n"/>
    </row>
    <row r="56">
      <c r="A56" s="16" t="n"/>
      <c r="B56" s="16" t="n"/>
      <c r="C56" s="31" t="n"/>
      <c r="D56" s="18" t="n"/>
      <c r="E56" s="32" t="n"/>
      <c r="F56" s="27">
        <f>IF(OR(A56="",B56="",D56="",E56=""),"",IFERROR(D56*E56,""))</f>
        <v/>
      </c>
      <c r="G56" s="16" t="n"/>
      <c r="H56" s="16" t="n"/>
      <c r="I56" s="20" t="n"/>
    </row>
    <row r="57">
      <c r="A57" s="16" t="n"/>
      <c r="B57" s="16" t="n"/>
      <c r="C57" s="31" t="n"/>
      <c r="D57" s="18" t="n"/>
      <c r="E57" s="32" t="n"/>
      <c r="F57" s="28">
        <f>IF(OR(A57="",B57="",D57="",E57=""),"",IFERROR(D57*E57,""))</f>
        <v/>
      </c>
      <c r="G57" s="16" t="n"/>
      <c r="H57" s="16" t="n"/>
      <c r="I57" s="20" t="n"/>
    </row>
    <row r="58">
      <c r="A58" s="16" t="n"/>
      <c r="B58" s="16" t="n"/>
      <c r="C58" s="31" t="n"/>
      <c r="D58" s="18" t="n"/>
      <c r="E58" s="32" t="n"/>
      <c r="F58" s="27">
        <f>IF(OR(A58="",B58="",D58="",E58=""),"",IFERROR(D58*E58,""))</f>
        <v/>
      </c>
      <c r="G58" s="16" t="n"/>
      <c r="H58" s="16" t="n"/>
      <c r="I58" s="20" t="n"/>
    </row>
    <row r="59">
      <c r="A59" s="16" t="n"/>
      <c r="B59" s="16" t="n"/>
      <c r="C59" s="31" t="n"/>
      <c r="D59" s="18" t="n"/>
      <c r="E59" s="32" t="n"/>
      <c r="F59" s="28">
        <f>IF(OR(A59="",B59="",D59="",E59=""),"",IFERROR(D59*E59,""))</f>
        <v/>
      </c>
      <c r="G59" s="16" t="n"/>
      <c r="H59" s="16" t="n"/>
      <c r="I59" s="20" t="n"/>
    </row>
    <row r="60">
      <c r="A60" s="16" t="n"/>
      <c r="B60" s="16" t="n"/>
      <c r="C60" s="31" t="n"/>
      <c r="D60" s="18" t="n"/>
      <c r="E60" s="32" t="n"/>
      <c r="F60" s="27">
        <f>IF(OR(A60="",B60="",D60="",E60=""),"",IFERROR(D60*E60,""))</f>
        <v/>
      </c>
      <c r="G60" s="16" t="n"/>
      <c r="H60" s="16" t="n"/>
      <c r="I60" s="20" t="n"/>
    </row>
    <row r="61">
      <c r="A61" s="16" t="n"/>
      <c r="B61" s="16" t="n"/>
      <c r="C61" s="31" t="n"/>
      <c r="D61" s="18" t="n"/>
      <c r="E61" s="32" t="n"/>
      <c r="F61" s="28">
        <f>IF(OR(A61="",B61="",D61="",E61=""),"",IFERROR(D61*E61,""))</f>
        <v/>
      </c>
      <c r="G61" s="16" t="n"/>
      <c r="H61" s="16" t="n"/>
      <c r="I61" s="20" t="n"/>
    </row>
    <row r="62">
      <c r="A62" s="16" t="n"/>
      <c r="B62" s="16" t="n"/>
      <c r="C62" s="31" t="n"/>
      <c r="D62" s="18" t="n"/>
      <c r="E62" s="32" t="n"/>
      <c r="F62" s="27">
        <f>IF(OR(A62="",B62="",D62="",E62=""),"",IFERROR(D62*E62,""))</f>
        <v/>
      </c>
      <c r="G62" s="16" t="n"/>
      <c r="H62" s="16" t="n"/>
      <c r="I62" s="20" t="n"/>
    </row>
    <row r="63">
      <c r="A63" s="16" t="n"/>
      <c r="B63" s="16" t="n"/>
      <c r="C63" s="31" t="n"/>
      <c r="D63" s="18" t="n"/>
      <c r="E63" s="32" t="n"/>
      <c r="F63" s="28">
        <f>IF(OR(A63="",B63="",D63="",E63=""),"",IFERROR(D63*E63,""))</f>
        <v/>
      </c>
      <c r="G63" s="16" t="n"/>
      <c r="H63" s="16" t="n"/>
      <c r="I63" s="20" t="n"/>
    </row>
    <row r="64">
      <c r="A64" s="16" t="n"/>
      <c r="B64" s="16" t="n"/>
      <c r="C64" s="31" t="n"/>
      <c r="D64" s="18" t="n"/>
      <c r="E64" s="32" t="n"/>
      <c r="F64" s="27">
        <f>IF(OR(A64="",B64="",D64="",E64=""),"",IFERROR(D64*E64,""))</f>
        <v/>
      </c>
      <c r="G64" s="16" t="n"/>
      <c r="H64" s="16" t="n"/>
      <c r="I64" s="20" t="n"/>
    </row>
    <row r="65">
      <c r="A65" s="16" t="n"/>
      <c r="B65" s="16" t="n"/>
      <c r="C65" s="31" t="n"/>
      <c r="D65" s="18" t="n"/>
      <c r="E65" s="32" t="n"/>
      <c r="F65" s="28">
        <f>IF(OR(A65="",B65="",D65="",E65=""),"",IFERROR(D65*E65,""))</f>
        <v/>
      </c>
      <c r="G65" s="16" t="n"/>
      <c r="H65" s="16" t="n"/>
      <c r="I65" s="20" t="n"/>
    </row>
    <row r="66">
      <c r="A66" s="16" t="n"/>
      <c r="B66" s="16" t="n"/>
      <c r="C66" s="31" t="n"/>
      <c r="D66" s="18" t="n"/>
      <c r="E66" s="32" t="n"/>
      <c r="F66" s="27">
        <f>IF(OR(A66="",B66="",D66="",E66=""),"",IFERROR(D66*E66,""))</f>
        <v/>
      </c>
      <c r="G66" s="16" t="n"/>
      <c r="H66" s="16" t="n"/>
      <c r="I66" s="20" t="n"/>
    </row>
    <row r="67">
      <c r="A67" s="16" t="n"/>
      <c r="B67" s="16" t="n"/>
      <c r="C67" s="31" t="n"/>
      <c r="D67" s="18" t="n"/>
      <c r="E67" s="32" t="n"/>
      <c r="F67" s="28">
        <f>IF(OR(A67="",B67="",D67="",E67=""),"",IFERROR(D67*E67,""))</f>
        <v/>
      </c>
      <c r="G67" s="16" t="n"/>
      <c r="H67" s="16" t="n"/>
      <c r="I67" s="20" t="n"/>
    </row>
    <row r="68">
      <c r="A68" s="16" t="n"/>
      <c r="B68" s="16" t="n"/>
      <c r="C68" s="31" t="n"/>
      <c r="D68" s="18" t="n"/>
      <c r="E68" s="32" t="n"/>
      <c r="F68" s="27">
        <f>IF(OR(A68="",B68="",D68="",E68=""),"",IFERROR(D68*E68,""))</f>
        <v/>
      </c>
      <c r="G68" s="16" t="n"/>
      <c r="H68" s="16" t="n"/>
      <c r="I68" s="20" t="n"/>
    </row>
    <row r="69">
      <c r="A69" s="16" t="n"/>
      <c r="B69" s="16" t="n"/>
      <c r="C69" s="31" t="n"/>
      <c r="D69" s="18" t="n"/>
      <c r="E69" s="32" t="n"/>
      <c r="F69" s="28">
        <f>IF(OR(A69="",B69="",D69="",E69=""),"",IFERROR(D69*E69,""))</f>
        <v/>
      </c>
      <c r="G69" s="16" t="n"/>
      <c r="H69" s="16" t="n"/>
      <c r="I69" s="20" t="n"/>
    </row>
    <row r="70">
      <c r="A70" s="16" t="n"/>
      <c r="B70" s="16" t="n"/>
      <c r="C70" s="31" t="n"/>
      <c r="D70" s="18" t="n"/>
      <c r="E70" s="32" t="n"/>
      <c r="F70" s="27">
        <f>IF(OR(A70="",B70="",D70="",E70=""),"",IFERROR(D70*E70,""))</f>
        <v/>
      </c>
      <c r="G70" s="16" t="n"/>
      <c r="H70" s="16" t="n"/>
      <c r="I70" s="20" t="n"/>
    </row>
    <row r="71">
      <c r="A71" s="16" t="n"/>
      <c r="B71" s="16" t="n"/>
      <c r="C71" s="31" t="n"/>
      <c r="D71" s="18" t="n"/>
      <c r="E71" s="32" t="n"/>
      <c r="F71" s="28">
        <f>IF(OR(A71="",B71="",D71="",E71=""),"",IFERROR(D71*E71,""))</f>
        <v/>
      </c>
      <c r="G71" s="16" t="n"/>
      <c r="H71" s="16" t="n"/>
      <c r="I71" s="20" t="n"/>
    </row>
    <row r="72">
      <c r="A72" s="16" t="n"/>
      <c r="B72" s="16" t="n"/>
      <c r="C72" s="31" t="n"/>
      <c r="D72" s="18" t="n"/>
      <c r="E72" s="32" t="n"/>
      <c r="F72" s="27">
        <f>IF(OR(A72="",B72="",D72="",E72=""),"",IFERROR(D72*E72,""))</f>
        <v/>
      </c>
      <c r="G72" s="16" t="n"/>
      <c r="H72" s="16" t="n"/>
      <c r="I72" s="20" t="n"/>
    </row>
    <row r="73">
      <c r="A73" s="16" t="n"/>
      <c r="B73" s="16" t="n"/>
      <c r="C73" s="31" t="n"/>
      <c r="D73" s="18" t="n"/>
      <c r="E73" s="32" t="n"/>
      <c r="F73" s="28">
        <f>IF(OR(A73="",B73="",D73="",E73=""),"",IFERROR(D73*E73,""))</f>
        <v/>
      </c>
      <c r="G73" s="16" t="n"/>
      <c r="H73" s="16" t="n"/>
      <c r="I73" s="20" t="n"/>
    </row>
    <row r="74">
      <c r="A74" s="16" t="n"/>
      <c r="B74" s="16" t="n"/>
      <c r="C74" s="31" t="n"/>
      <c r="D74" s="18" t="n"/>
      <c r="E74" s="32" t="n"/>
      <c r="F74" s="27">
        <f>IF(OR(A74="",B74="",D74="",E74=""),"",IFERROR(D74*E74,""))</f>
        <v/>
      </c>
      <c r="G74" s="16" t="n"/>
      <c r="H74" s="16" t="n"/>
      <c r="I74" s="20" t="n"/>
    </row>
    <row r="75">
      <c r="A75" s="16" t="n"/>
      <c r="B75" s="16" t="n"/>
      <c r="C75" s="31" t="n"/>
      <c r="D75" s="18" t="n"/>
      <c r="E75" s="32" t="n"/>
      <c r="F75" s="28">
        <f>IF(OR(A75="",B75="",D75="",E75=""),"",IFERROR(D75*E75,""))</f>
        <v/>
      </c>
      <c r="G75" s="16" t="n"/>
      <c r="H75" s="16" t="n"/>
      <c r="I75" s="20" t="n"/>
    </row>
    <row r="76">
      <c r="A76" s="16" t="n"/>
      <c r="B76" s="16" t="n"/>
      <c r="C76" s="31" t="n"/>
      <c r="D76" s="18" t="n"/>
      <c r="E76" s="32" t="n"/>
      <c r="F76" s="27">
        <f>IF(OR(A76="",B76="",D76="",E76=""),"",IFERROR(D76*E76,""))</f>
        <v/>
      </c>
      <c r="G76" s="16" t="n"/>
      <c r="H76" s="16" t="n"/>
      <c r="I76" s="20" t="n"/>
    </row>
    <row r="77">
      <c r="A77" s="16" t="n"/>
      <c r="B77" s="16" t="n"/>
      <c r="C77" s="31" t="n"/>
      <c r="D77" s="18" t="n"/>
      <c r="E77" s="32" t="n"/>
      <c r="F77" s="28">
        <f>IF(OR(A77="",B77="",D77="",E77=""),"",IFERROR(D77*E77,""))</f>
        <v/>
      </c>
      <c r="G77" s="16" t="n"/>
      <c r="H77" s="16" t="n"/>
      <c r="I77" s="20" t="n"/>
    </row>
    <row r="78">
      <c r="A78" s="16" t="n"/>
      <c r="B78" s="16" t="n"/>
      <c r="C78" s="31" t="n"/>
      <c r="D78" s="18" t="n"/>
      <c r="E78" s="32" t="n"/>
      <c r="F78" s="27">
        <f>IF(OR(A78="",B78="",D78="",E78=""),"",IFERROR(D78*E78,""))</f>
        <v/>
      </c>
      <c r="G78" s="16" t="n"/>
      <c r="H78" s="16" t="n"/>
      <c r="I78" s="20" t="n"/>
    </row>
    <row r="79">
      <c r="A79" s="16" t="n"/>
      <c r="B79" s="16" t="n"/>
      <c r="C79" s="31" t="n"/>
      <c r="D79" s="18" t="n"/>
      <c r="E79" s="32" t="n"/>
      <c r="F79" s="28">
        <f>IF(OR(A79="",B79="",D79="",E79=""),"",IFERROR(D79*E79,""))</f>
        <v/>
      </c>
      <c r="G79" s="16" t="n"/>
      <c r="H79" s="16" t="n"/>
      <c r="I79" s="20" t="n"/>
    </row>
    <row r="80">
      <c r="A80" s="16" t="n"/>
      <c r="B80" s="16" t="n"/>
      <c r="C80" s="31" t="n"/>
      <c r="D80" s="18" t="n"/>
      <c r="E80" s="32" t="n"/>
      <c r="F80" s="27">
        <f>IF(OR(A80="",B80="",D80="",E80=""),"",IFERROR(D80*E80,""))</f>
        <v/>
      </c>
      <c r="G80" s="16" t="n"/>
      <c r="H80" s="16" t="n"/>
      <c r="I80" s="20" t="n"/>
    </row>
    <row r="81">
      <c r="A81" s="16" t="n"/>
      <c r="B81" s="16" t="n"/>
      <c r="C81" s="31" t="n"/>
      <c r="D81" s="18" t="n"/>
      <c r="E81" s="32" t="n"/>
      <c r="F81" s="28">
        <f>IF(OR(A81="",B81="",D81="",E81=""),"",IFERROR(D81*E81,""))</f>
        <v/>
      </c>
      <c r="G81" s="16" t="n"/>
      <c r="H81" s="16" t="n"/>
      <c r="I81" s="20" t="n"/>
    </row>
    <row r="82">
      <c r="A82" s="16" t="n"/>
      <c r="B82" s="16" t="n"/>
      <c r="C82" s="31" t="n"/>
      <c r="D82" s="18" t="n"/>
      <c r="E82" s="32" t="n"/>
      <c r="F82" s="27">
        <f>IF(OR(A82="",B82="",D82="",E82=""),"",IFERROR(D82*E82,""))</f>
        <v/>
      </c>
      <c r="G82" s="16" t="n"/>
      <c r="H82" s="16" t="n"/>
      <c r="I82" s="20" t="n"/>
    </row>
    <row r="83">
      <c r="A83" s="16" t="n"/>
      <c r="B83" s="16" t="n"/>
      <c r="C83" s="31" t="n"/>
      <c r="D83" s="18" t="n"/>
      <c r="E83" s="32" t="n"/>
      <c r="F83" s="28">
        <f>IF(OR(A83="",B83="",D83="",E83=""),"",IFERROR(D83*E83,""))</f>
        <v/>
      </c>
      <c r="G83" s="16" t="n"/>
      <c r="H83" s="16" t="n"/>
      <c r="I83" s="20" t="n"/>
    </row>
    <row r="84">
      <c r="A84" s="16" t="n"/>
      <c r="B84" s="16" t="n"/>
      <c r="C84" s="31" t="n"/>
      <c r="D84" s="18" t="n"/>
      <c r="E84" s="32" t="n"/>
      <c r="F84" s="27">
        <f>IF(OR(A84="",B84="",D84="",E84=""),"",IFERROR(D84*E84,""))</f>
        <v/>
      </c>
      <c r="G84" s="16" t="n"/>
      <c r="H84" s="16" t="n"/>
      <c r="I84" s="20" t="n"/>
    </row>
    <row r="85">
      <c r="A85" s="16" t="n"/>
      <c r="B85" s="16" t="n"/>
      <c r="C85" s="31" t="n"/>
      <c r="D85" s="18" t="n"/>
      <c r="E85" s="32" t="n"/>
      <c r="F85" s="28">
        <f>IF(OR(A85="",B85="",D85="",E85=""),"",IFERROR(D85*E85,""))</f>
        <v/>
      </c>
      <c r="G85" s="16" t="n"/>
      <c r="H85" s="16" t="n"/>
      <c r="I85" s="20" t="n"/>
    </row>
    <row r="86">
      <c r="A86" s="16" t="n"/>
      <c r="B86" s="16" t="n"/>
      <c r="C86" s="31" t="n"/>
      <c r="D86" s="18" t="n"/>
      <c r="E86" s="32" t="n"/>
      <c r="F86" s="27">
        <f>IF(OR(A86="",B86="",D86="",E86=""),"",IFERROR(D86*E86,""))</f>
        <v/>
      </c>
      <c r="G86" s="16" t="n"/>
      <c r="H86" s="16" t="n"/>
      <c r="I86" s="20" t="n"/>
    </row>
    <row r="87">
      <c r="A87" s="16" t="n"/>
      <c r="B87" s="16" t="n"/>
      <c r="C87" s="31" t="n"/>
      <c r="D87" s="18" t="n"/>
      <c r="E87" s="32" t="n"/>
      <c r="F87" s="28">
        <f>IF(OR(A87="",B87="",D87="",E87=""),"",IFERROR(D87*E87,""))</f>
        <v/>
      </c>
      <c r="G87" s="16" t="n"/>
      <c r="H87" s="16" t="n"/>
      <c r="I87" s="20" t="n"/>
    </row>
    <row r="88">
      <c r="A88" s="16" t="n"/>
      <c r="B88" s="16" t="n"/>
      <c r="C88" s="31" t="n"/>
      <c r="D88" s="18" t="n"/>
      <c r="E88" s="32" t="n"/>
      <c r="F88" s="27">
        <f>IF(OR(A88="",B88="",D88="",E88=""),"",IFERROR(D88*E88,""))</f>
        <v/>
      </c>
      <c r="G88" s="16" t="n"/>
      <c r="H88" s="16" t="n"/>
      <c r="I88" s="20" t="n"/>
    </row>
    <row r="89">
      <c r="A89" s="16" t="n"/>
      <c r="B89" s="16" t="n"/>
      <c r="C89" s="31" t="n"/>
      <c r="D89" s="18" t="n"/>
      <c r="E89" s="32" t="n"/>
      <c r="F89" s="28">
        <f>IF(OR(A89="",B89="",D89="",E89=""),"",IFERROR(D89*E89,""))</f>
        <v/>
      </c>
      <c r="G89" s="16" t="n"/>
      <c r="H89" s="16" t="n"/>
      <c r="I89" s="20" t="n"/>
    </row>
    <row r="90">
      <c r="A90" s="16" t="n"/>
      <c r="B90" s="16" t="n"/>
      <c r="C90" s="31" t="n"/>
      <c r="D90" s="18" t="n"/>
      <c r="E90" s="32" t="n"/>
      <c r="F90" s="27">
        <f>IF(OR(A90="",B90="",D90="",E90=""),"",IFERROR(D90*E90,""))</f>
        <v/>
      </c>
      <c r="G90" s="16" t="n"/>
      <c r="H90" s="16" t="n"/>
      <c r="I90" s="20" t="n"/>
    </row>
    <row r="91">
      <c r="A91" s="16" t="n"/>
      <c r="B91" s="16" t="n"/>
      <c r="C91" s="31" t="n"/>
      <c r="D91" s="18" t="n"/>
      <c r="E91" s="32" t="n"/>
      <c r="F91" s="28">
        <f>IF(OR(A91="",B91="",D91="",E91=""),"",IFERROR(D91*E91,""))</f>
        <v/>
      </c>
      <c r="G91" s="16" t="n"/>
      <c r="H91" s="16" t="n"/>
      <c r="I91" s="20" t="n"/>
    </row>
    <row r="92">
      <c r="A92" s="16" t="n"/>
      <c r="B92" s="16" t="n"/>
      <c r="C92" s="31" t="n"/>
      <c r="D92" s="18" t="n"/>
      <c r="E92" s="32" t="n"/>
      <c r="F92" s="27">
        <f>IF(OR(A92="",B92="",D92="",E92=""),"",IFERROR(D92*E92,""))</f>
        <v/>
      </c>
      <c r="G92" s="16" t="n"/>
      <c r="H92" s="16" t="n"/>
      <c r="I92" s="20" t="n"/>
    </row>
    <row r="93">
      <c r="A93" s="16" t="n"/>
      <c r="B93" s="16" t="n"/>
      <c r="C93" s="31" t="n"/>
      <c r="D93" s="18" t="n"/>
      <c r="E93" s="32" t="n"/>
      <c r="F93" s="28">
        <f>IF(OR(A93="",B93="",D93="",E93=""),"",IFERROR(D93*E93,""))</f>
        <v/>
      </c>
      <c r="G93" s="16" t="n"/>
      <c r="H93" s="16" t="n"/>
      <c r="I93" s="20" t="n"/>
    </row>
    <row r="94">
      <c r="A94" s="16" t="n"/>
      <c r="B94" s="16" t="n"/>
      <c r="C94" s="31" t="n"/>
      <c r="D94" s="18" t="n"/>
      <c r="E94" s="32" t="n"/>
      <c r="F94" s="27">
        <f>IF(OR(A94="",B94="",D94="",E94=""),"",IFERROR(D94*E94,""))</f>
        <v/>
      </c>
      <c r="G94" s="16" t="n"/>
      <c r="H94" s="16" t="n"/>
      <c r="I94" s="20" t="n"/>
    </row>
    <row r="95">
      <c r="A95" s="16" t="n"/>
      <c r="B95" s="16" t="n"/>
      <c r="C95" s="31" t="n"/>
      <c r="D95" s="18" t="n"/>
      <c r="E95" s="32" t="n"/>
      <c r="F95" s="28">
        <f>IF(OR(A95="",B95="",D95="",E95=""),"",IFERROR(D95*E95,""))</f>
        <v/>
      </c>
      <c r="G95" s="16" t="n"/>
      <c r="H95" s="16" t="n"/>
      <c r="I95" s="20" t="n"/>
    </row>
    <row r="96">
      <c r="A96" s="16" t="n"/>
      <c r="B96" s="16" t="n"/>
      <c r="C96" s="31" t="n"/>
      <c r="D96" s="18" t="n"/>
      <c r="E96" s="32" t="n"/>
      <c r="F96" s="27">
        <f>IF(OR(A96="",B96="",D96="",E96=""),"",IFERROR(D96*E96,""))</f>
        <v/>
      </c>
      <c r="G96" s="16" t="n"/>
      <c r="H96" s="16" t="n"/>
      <c r="I96" s="20" t="n"/>
    </row>
    <row r="97">
      <c r="A97" s="16" t="n"/>
      <c r="B97" s="16" t="n"/>
      <c r="C97" s="31" t="n"/>
      <c r="D97" s="18" t="n"/>
      <c r="E97" s="32" t="n"/>
      <c r="F97" s="28">
        <f>IF(OR(A97="",B97="",D97="",E97=""),"",IFERROR(D97*E97,""))</f>
        <v/>
      </c>
      <c r="G97" s="16" t="n"/>
      <c r="H97" s="16" t="n"/>
      <c r="I97" s="20" t="n"/>
    </row>
    <row r="98">
      <c r="A98" s="16" t="n"/>
      <c r="B98" s="16" t="n"/>
      <c r="C98" s="31" t="n"/>
      <c r="D98" s="18" t="n"/>
      <c r="E98" s="32" t="n"/>
      <c r="F98" s="27">
        <f>IF(OR(A98="",B98="",D98="",E98=""),"",IFERROR(D98*E98,""))</f>
        <v/>
      </c>
      <c r="G98" s="16" t="n"/>
      <c r="H98" s="16" t="n"/>
      <c r="I98" s="20" t="n"/>
    </row>
    <row r="99">
      <c r="A99" s="16" t="n"/>
      <c r="B99" s="16" t="n"/>
      <c r="C99" s="31" t="n"/>
      <c r="D99" s="18" t="n"/>
      <c r="E99" s="32" t="n"/>
      <c r="F99" s="28">
        <f>IF(OR(A99="",B99="",D99="",E99=""),"",IFERROR(D99*E99,""))</f>
        <v/>
      </c>
      <c r="G99" s="16" t="n"/>
      <c r="H99" s="16" t="n"/>
      <c r="I99" s="20" t="n"/>
    </row>
    <row r="100">
      <c r="A100" s="16" t="n"/>
      <c r="B100" s="16" t="n"/>
      <c r="C100" s="31" t="n"/>
      <c r="D100" s="18" t="n"/>
      <c r="E100" s="32" t="n"/>
      <c r="F100" s="27">
        <f>IF(OR(A100="",B100="",D100="",E100=""),"",IFERROR(D100*E100,""))</f>
        <v/>
      </c>
      <c r="G100" s="16" t="n"/>
      <c r="H100" s="16" t="n"/>
      <c r="I100" s="20" t="n"/>
    </row>
    <row r="101">
      <c r="A101" s="16" t="n"/>
      <c r="B101" s="16" t="n"/>
      <c r="C101" s="31" t="n"/>
      <c r="D101" s="18" t="n"/>
      <c r="E101" s="32" t="n"/>
      <c r="F101" s="28">
        <f>IF(OR(A101="",B101="",D101="",E101=""),"",IFERROR(D101*E101,""))</f>
        <v/>
      </c>
      <c r="G101" s="16" t="n"/>
      <c r="H101" s="16" t="n"/>
      <c r="I101" s="20" t="n"/>
    </row>
    <row r="102">
      <c r="A102" s="16" t="n"/>
      <c r="B102" s="16" t="n"/>
      <c r="C102" s="31" t="n"/>
      <c r="D102" s="18" t="n"/>
      <c r="E102" s="32" t="n"/>
      <c r="F102" s="27">
        <f>IF(OR(A102="",B102="",D102="",E102=""),"",IFERROR(D102*E102,""))</f>
        <v/>
      </c>
      <c r="G102" s="16" t="n"/>
      <c r="H102" s="16" t="n"/>
      <c r="I102" s="20" t="n"/>
    </row>
    <row r="103">
      <c r="A103" s="16" t="n"/>
      <c r="B103" s="16" t="n"/>
      <c r="C103" s="31" t="n"/>
      <c r="D103" s="18" t="n"/>
      <c r="E103" s="32" t="n"/>
      <c r="F103" s="28">
        <f>IF(OR(A103="",B103="",D103="",E103=""),"",IFERROR(D103*E103,""))</f>
        <v/>
      </c>
      <c r="G103" s="16" t="n"/>
      <c r="H103" s="16" t="n"/>
      <c r="I103" s="20" t="n"/>
    </row>
    <row r="104">
      <c r="A104" s="16" t="n"/>
      <c r="B104" s="16" t="n"/>
      <c r="C104" s="31" t="n"/>
      <c r="D104" s="18" t="n"/>
      <c r="E104" s="32" t="n"/>
      <c r="F104" s="27">
        <f>IF(OR(A104="",B104="",D104="",E104=""),"",IFERROR(D104*E104,""))</f>
        <v/>
      </c>
      <c r="G104" s="16" t="n"/>
      <c r="H104" s="16" t="n"/>
      <c r="I104" s="20" t="n"/>
    </row>
  </sheetData>
  <mergeCells count="1">
    <mergeCell ref="A1:I1"/>
  </mergeCells>
  <conditionalFormatting sqref="A5:I104">
    <cfRule type="expression" priority="1" dxfId="0" stopIfTrue="1">
      <formula>AND($A5&lt;&gt;"",$C5&lt;&gt;"",$C5&lt;TODAY(),$I5&lt;&gt;"Confermato",$I5&lt;&gt;"Annullato")</formula>
    </cfRule>
  </conditionalFormatting>
  <conditionalFormatting sqref="I5:I104">
    <cfRule type="expression" priority="2" dxfId="2" stopIfTrue="1">
      <formula>$I5="Confermato"</formula>
    </cfRule>
  </conditionalFormatting>
  <dataValidations count="5">
    <dataValidation sqref="A5:A104" showDropDown="0" showInputMessage="1" showErrorMessage="1" allowBlank="0" errorTitle="Categoria non valida" error="Selezionare una categoria presente nel foglio Parametri." promptTitle="Categoria" prompt="Scegliere una categoria configurata nei Parametri." type="list">
      <formula1>INDIRECT("Parametri!$A$10:$A$109")</formula1>
    </dataValidation>
    <dataValidation sqref="C5:C104" showDropDown="0" showInputMessage="1" showErrorMessage="1" allowBlank="0" errorTitle="Data non valida" error="La data deve rientrare nei limiti indicati nei Parametri." promptTitle="Data prevista" prompt="Usare il formato GG/MM/AAAA." type="date" operator="between">
      <formula1>INDIRECT("Parametri!$B$3")</formula1>
      <formula2>INDIRECT("Parametri!$B$4")</formula2>
    </dataValidation>
    <dataValidation sqref="D5:D104" showDropDown="0" showInputMessage="0" showErrorMessage="1" allowBlank="0" errorTitle="Quantità non valida" error="Inserire una quantità non negativa entro il limite configurato." type="decimal" operator="between">
      <formula1>0</formula1>
      <formula2>INDIRECT("Parametri!$B$6")</formula2>
    </dataValidation>
    <dataValidation sqref="E5:E104" showDropDown="0" showInputMessage="0" showErrorMessage="1" allowBlank="0" errorTitle="Importo non valido" error="Inserire un importo non negativo entro il limite configurato." type="decimal" operator="between">
      <formula1>0</formula1>
      <formula2>INDIRECT("Parametri!$B$7")</formula2>
    </dataValidation>
    <dataValidation sqref="I5:I104" showDropDown="0" showInputMessage="0" showErrorMessage="1" allowBlank="0" errorTitle="Stato non valido" error="Selezionare uno stato disponibile nel foglio Parametri." type="list">
      <formula1>INDIRECT("Parametri!$E$3:$E$6")</formula1>
    </dataValidation>
  </dataValidations>
  <pageMargins left="0.3" right="0.3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4" customWidth="1" min="3" max="3"/>
    <col width="3" customWidth="1" min="4" max="4"/>
    <col width="24" customWidth="1" min="5" max="5"/>
    <col width="3" customWidth="1" min="6" max="6"/>
    <col width="3" customWidth="1" min="7" max="7"/>
  </cols>
  <sheetData>
    <row r="1" ht="28" customHeight="1">
      <c r="A1" s="1" t="inlineStr">
        <is>
          <t>Parametri modificabili del budget matrimonio per categoria</t>
        </is>
      </c>
      <c r="B1" s="25" t="n"/>
      <c r="C1" s="25" t="n"/>
      <c r="D1" s="25" t="n"/>
      <c r="E1" s="25" t="n"/>
      <c r="F1" s="25" t="n"/>
      <c r="G1" s="26" t="n"/>
    </row>
    <row r="2">
      <c r="A2" s="13" t="inlineStr">
        <is>
          <t>Data indicativa del matrimonio</t>
        </is>
      </c>
      <c r="B2" s="33" t="n">
        <v>46641</v>
      </c>
      <c r="C2" s="13" t="inlineStr">
        <is>
          <t>Ipotesi modificabile</t>
        </is>
      </c>
      <c r="E2" s="2" t="inlineStr">
        <is>
          <t>Stati stabili per convalida</t>
        </is>
      </c>
    </row>
    <row r="3">
      <c r="A3" s="10" t="inlineStr">
        <is>
          <t>Data minima registrabile</t>
        </is>
      </c>
      <c r="B3" s="33" t="n">
        <v>45911</v>
      </c>
      <c r="C3" s="10" t="inlineStr">
        <is>
          <t>Limite modificabile per le voci</t>
        </is>
      </c>
      <c r="E3" s="12" t="inlineStr">
        <is>
          <t>Stimato</t>
        </is>
      </c>
    </row>
    <row r="4">
      <c r="A4" s="13" t="inlineStr">
        <is>
          <t>Data massima registrabile</t>
        </is>
      </c>
      <c r="B4" s="33" t="n">
        <v>46821</v>
      </c>
      <c r="C4" s="13" t="inlineStr">
        <is>
          <t>Limite modificabile per le voci</t>
        </is>
      </c>
      <c r="E4" s="14" t="inlineStr">
        <is>
          <t>Preventivo</t>
        </is>
      </c>
    </row>
    <row r="5">
      <c r="A5" s="10" t="inlineStr">
        <is>
          <t>Soglia di avviso utilizzo</t>
        </is>
      </c>
      <c r="B5" s="34" t="n">
        <v>0.85</v>
      </c>
      <c r="C5" s="10" t="inlineStr">
        <is>
          <t>Percentuale modificabile</t>
        </is>
      </c>
      <c r="E5" s="12" t="inlineStr">
        <is>
          <t>Confermato</t>
        </is>
      </c>
    </row>
    <row r="6">
      <c r="A6" s="13" t="inlineStr">
        <is>
          <t>Quantità massima per voce</t>
        </is>
      </c>
      <c r="B6" s="23" t="n">
        <v>1000</v>
      </c>
      <c r="C6" s="13" t="inlineStr">
        <is>
          <t>Limite modificabile</t>
        </is>
      </c>
      <c r="E6" s="14" t="inlineStr">
        <is>
          <t>Annullato</t>
        </is>
      </c>
    </row>
    <row r="7">
      <c r="A7" s="10" t="inlineStr">
        <is>
          <t>Importo unitario massimo</t>
        </is>
      </c>
      <c r="B7" s="35" t="n">
        <v>100000</v>
      </c>
      <c r="C7" s="10" t="inlineStr">
        <is>
          <t>Limite modificabile</t>
        </is>
      </c>
    </row>
    <row r="8"/>
    <row r="9" ht="30" customHeight="1">
      <c r="A9" s="2" t="inlineStr">
        <is>
          <t>Categoria</t>
        </is>
      </c>
      <c r="B9" s="2" t="inlineStr">
        <is>
          <t>Massimale</t>
        </is>
      </c>
      <c r="C9" s="2" t="inlineStr">
        <is>
          <t>Nota</t>
        </is>
      </c>
    </row>
    <row r="10">
      <c r="A10" s="16" t="inlineStr">
        <is>
          <t>Location</t>
        </is>
      </c>
      <c r="B10" s="32" t="n">
        <v>14000</v>
      </c>
      <c r="C10" s="16" t="inlineStr">
        <is>
          <t>Massimale fittizio modificabile</t>
        </is>
      </c>
    </row>
    <row r="11">
      <c r="A11" s="16" t="inlineStr">
        <is>
          <t>Ristorazione</t>
        </is>
      </c>
      <c r="B11" s="32" t="n">
        <v>10000</v>
      </c>
      <c r="C11" s="16" t="inlineStr">
        <is>
          <t>Massimale fittizio modificabile</t>
        </is>
      </c>
    </row>
    <row r="12">
      <c r="A12" s="16" t="inlineStr">
        <is>
          <t>Abiti e accessori</t>
        </is>
      </c>
      <c r="B12" s="32" t="n">
        <v>4000</v>
      </c>
      <c r="C12" s="16" t="inlineStr">
        <is>
          <t>Massimale fittizio modificabile</t>
        </is>
      </c>
    </row>
    <row r="13">
      <c r="A13" s="16" t="inlineStr">
        <is>
          <t>Fotografia e video</t>
        </is>
      </c>
      <c r="B13" s="32" t="n">
        <v>3000</v>
      </c>
      <c r="C13" s="16" t="inlineStr">
        <is>
          <t>Massimale fittizio modificabile</t>
        </is>
      </c>
    </row>
    <row r="14">
      <c r="A14" s="16" t="inlineStr">
        <is>
          <t>Musica e intrattenimento</t>
        </is>
      </c>
      <c r="B14" s="32" t="n">
        <v>1800</v>
      </c>
      <c r="C14" s="16" t="inlineStr">
        <is>
          <t>Massimale fittizio modificabile</t>
        </is>
      </c>
    </row>
    <row r="15">
      <c r="A15" s="16" t="inlineStr">
        <is>
          <t>Fiori e allestimenti</t>
        </is>
      </c>
      <c r="B15" s="32" t="n">
        <v>2800</v>
      </c>
      <c r="C15" s="16" t="inlineStr">
        <is>
          <t>Massimale fittizio modificabile</t>
        </is>
      </c>
    </row>
    <row r="16">
      <c r="A16" s="16" t="inlineStr">
        <is>
          <t>Partecipazioni e stampa</t>
        </is>
      </c>
      <c r="B16" s="32" t="n">
        <v>700</v>
      </c>
      <c r="C16" s="16" t="inlineStr">
        <is>
          <t>Massimale fittizio modificabile</t>
        </is>
      </c>
    </row>
    <row r="17">
      <c r="A17" s="16" t="inlineStr">
        <is>
          <t>Trasporti</t>
        </is>
      </c>
      <c r="B17" s="32" t="n">
        <v>1600</v>
      </c>
      <c r="C17" s="16" t="inlineStr">
        <is>
          <t>Massimale fittizio modificabile</t>
        </is>
      </c>
    </row>
    <row r="18">
      <c r="A18" s="16" t="inlineStr">
        <is>
          <t>Cerimonia</t>
        </is>
      </c>
      <c r="B18" s="32" t="n">
        <v>1200</v>
      </c>
      <c r="C18" s="16" t="inlineStr">
        <is>
          <t>Massimale fittizio modificabile</t>
        </is>
      </c>
    </row>
    <row r="19">
      <c r="A19" s="16" t="inlineStr">
        <is>
          <t>Bomboniere e dettagli</t>
        </is>
      </c>
      <c r="B19" s="32" t="n">
        <v>1100</v>
      </c>
      <c r="C19" s="16" t="inlineStr">
        <is>
          <t>Massimale fittizio modificabile</t>
        </is>
      </c>
    </row>
    <row r="20">
      <c r="A20" s="16" t="n"/>
      <c r="B20" s="32" t="n"/>
      <c r="C20" s="16" t="n"/>
    </row>
    <row r="21">
      <c r="A21" s="16" t="n"/>
      <c r="B21" s="32" t="n"/>
      <c r="C21" s="16" t="n"/>
    </row>
    <row r="22">
      <c r="A22" s="16" t="n"/>
      <c r="B22" s="32" t="n"/>
      <c r="C22" s="16" t="n"/>
    </row>
    <row r="23">
      <c r="A23" s="16" t="n"/>
      <c r="B23" s="32" t="n"/>
      <c r="C23" s="16" t="n"/>
    </row>
    <row r="24">
      <c r="A24" s="16" t="n"/>
      <c r="B24" s="32" t="n"/>
      <c r="C24" s="16" t="n"/>
    </row>
    <row r="25">
      <c r="A25" s="16" t="n"/>
      <c r="B25" s="32" t="n"/>
      <c r="C25" s="16" t="n"/>
    </row>
    <row r="26">
      <c r="A26" s="16" t="n"/>
      <c r="B26" s="32" t="n"/>
      <c r="C26" s="16" t="n"/>
    </row>
    <row r="27">
      <c r="A27" s="16" t="n"/>
      <c r="B27" s="32" t="n"/>
      <c r="C27" s="16" t="n"/>
    </row>
    <row r="28">
      <c r="A28" s="16" t="n"/>
      <c r="B28" s="32" t="n"/>
      <c r="C28" s="16" t="n"/>
    </row>
    <row r="29">
      <c r="A29" s="16" t="n"/>
      <c r="B29" s="32" t="n"/>
      <c r="C29" s="16" t="n"/>
    </row>
    <row r="30">
      <c r="A30" s="16" t="n"/>
      <c r="B30" s="32" t="n"/>
      <c r="C30" s="16" t="n"/>
    </row>
    <row r="31">
      <c r="A31" s="16" t="n"/>
      <c r="B31" s="32" t="n"/>
      <c r="C31" s="16" t="n"/>
    </row>
    <row r="32">
      <c r="A32" s="16" t="n"/>
      <c r="B32" s="32" t="n"/>
      <c r="C32" s="16" t="n"/>
    </row>
    <row r="33">
      <c r="A33" s="16" t="n"/>
      <c r="B33" s="32" t="n"/>
      <c r="C33" s="16" t="n"/>
    </row>
    <row r="34">
      <c r="A34" s="16" t="n"/>
      <c r="B34" s="32" t="n"/>
      <c r="C34" s="16" t="n"/>
    </row>
    <row r="35">
      <c r="A35" s="16" t="n"/>
      <c r="B35" s="32" t="n"/>
      <c r="C35" s="16" t="n"/>
    </row>
    <row r="36">
      <c r="A36" s="16" t="n"/>
      <c r="B36" s="32" t="n"/>
      <c r="C36" s="16" t="n"/>
    </row>
    <row r="37">
      <c r="A37" s="16" t="n"/>
      <c r="B37" s="32" t="n"/>
      <c r="C37" s="16" t="n"/>
    </row>
    <row r="38">
      <c r="A38" s="16" t="n"/>
      <c r="B38" s="32" t="n"/>
      <c r="C38" s="16" t="n"/>
    </row>
    <row r="39">
      <c r="A39" s="16" t="n"/>
      <c r="B39" s="32" t="n"/>
      <c r="C39" s="16" t="n"/>
    </row>
    <row r="40">
      <c r="A40" s="16" t="n"/>
      <c r="B40" s="32" t="n"/>
      <c r="C40" s="16" t="n"/>
    </row>
    <row r="41">
      <c r="A41" s="16" t="n"/>
      <c r="B41" s="32" t="n"/>
      <c r="C41" s="16" t="n"/>
    </row>
    <row r="42">
      <c r="A42" s="16" t="n"/>
      <c r="B42" s="32" t="n"/>
      <c r="C42" s="16" t="n"/>
    </row>
    <row r="43">
      <c r="A43" s="16" t="n"/>
      <c r="B43" s="32" t="n"/>
      <c r="C43" s="16" t="n"/>
    </row>
    <row r="44">
      <c r="A44" s="16" t="n"/>
      <c r="B44" s="32" t="n"/>
      <c r="C44" s="16" t="n"/>
    </row>
    <row r="45">
      <c r="A45" s="16" t="n"/>
      <c r="B45" s="32" t="n"/>
      <c r="C45" s="16" t="n"/>
    </row>
    <row r="46">
      <c r="A46" s="16" t="n"/>
      <c r="B46" s="32" t="n"/>
      <c r="C46" s="16" t="n"/>
    </row>
    <row r="47">
      <c r="A47" s="16" t="n"/>
      <c r="B47" s="32" t="n"/>
      <c r="C47" s="16" t="n"/>
    </row>
    <row r="48">
      <c r="A48" s="16" t="n"/>
      <c r="B48" s="32" t="n"/>
      <c r="C48" s="16" t="n"/>
    </row>
    <row r="49">
      <c r="A49" s="16" t="n"/>
      <c r="B49" s="32" t="n"/>
      <c r="C49" s="16" t="n"/>
    </row>
    <row r="50">
      <c r="A50" s="16" t="n"/>
      <c r="B50" s="32" t="n"/>
      <c r="C50" s="16" t="n"/>
    </row>
    <row r="51">
      <c r="A51" s="16" t="n"/>
      <c r="B51" s="32" t="n"/>
      <c r="C51" s="16" t="n"/>
    </row>
    <row r="52">
      <c r="A52" s="16" t="n"/>
      <c r="B52" s="32" t="n"/>
      <c r="C52" s="16" t="n"/>
    </row>
    <row r="53">
      <c r="A53" s="16" t="n"/>
      <c r="B53" s="32" t="n"/>
      <c r="C53" s="16" t="n"/>
    </row>
    <row r="54">
      <c r="A54" s="16" t="n"/>
      <c r="B54" s="32" t="n"/>
      <c r="C54" s="16" t="n"/>
    </row>
    <row r="55">
      <c r="A55" s="16" t="n"/>
      <c r="B55" s="32" t="n"/>
      <c r="C55" s="16" t="n"/>
    </row>
    <row r="56">
      <c r="A56" s="16" t="n"/>
      <c r="B56" s="32" t="n"/>
      <c r="C56" s="16" t="n"/>
    </row>
    <row r="57">
      <c r="A57" s="16" t="n"/>
      <c r="B57" s="32" t="n"/>
      <c r="C57" s="16" t="n"/>
    </row>
    <row r="58">
      <c r="A58" s="16" t="n"/>
      <c r="B58" s="32" t="n"/>
      <c r="C58" s="16" t="n"/>
    </row>
    <row r="59">
      <c r="A59" s="16" t="n"/>
      <c r="B59" s="32" t="n"/>
      <c r="C59" s="16" t="n"/>
    </row>
    <row r="60">
      <c r="A60" s="16" t="n"/>
      <c r="B60" s="32" t="n"/>
      <c r="C60" s="16" t="n"/>
    </row>
    <row r="61">
      <c r="A61" s="16" t="n"/>
      <c r="B61" s="32" t="n"/>
      <c r="C61" s="16" t="n"/>
    </row>
    <row r="62">
      <c r="A62" s="16" t="n"/>
      <c r="B62" s="32" t="n"/>
      <c r="C62" s="16" t="n"/>
    </row>
    <row r="63">
      <c r="A63" s="16" t="n"/>
      <c r="B63" s="32" t="n"/>
      <c r="C63" s="16" t="n"/>
    </row>
    <row r="64">
      <c r="A64" s="16" t="n"/>
      <c r="B64" s="32" t="n"/>
      <c r="C64" s="16" t="n"/>
    </row>
    <row r="65">
      <c r="A65" s="16" t="n"/>
      <c r="B65" s="32" t="n"/>
      <c r="C65" s="16" t="n"/>
    </row>
    <row r="66">
      <c r="A66" s="16" t="n"/>
      <c r="B66" s="32" t="n"/>
      <c r="C66" s="16" t="n"/>
    </row>
    <row r="67">
      <c r="A67" s="16" t="n"/>
      <c r="B67" s="32" t="n"/>
      <c r="C67" s="16" t="n"/>
    </row>
    <row r="68">
      <c r="A68" s="16" t="n"/>
      <c r="B68" s="32" t="n"/>
      <c r="C68" s="16" t="n"/>
    </row>
    <row r="69">
      <c r="A69" s="16" t="n"/>
      <c r="B69" s="32" t="n"/>
      <c r="C69" s="16" t="n"/>
    </row>
    <row r="70">
      <c r="A70" s="16" t="n"/>
      <c r="B70" s="32" t="n"/>
      <c r="C70" s="16" t="n"/>
    </row>
    <row r="71">
      <c r="A71" s="16" t="n"/>
      <c r="B71" s="32" t="n"/>
      <c r="C71" s="16" t="n"/>
    </row>
    <row r="72">
      <c r="A72" s="16" t="n"/>
      <c r="B72" s="32" t="n"/>
      <c r="C72" s="16" t="n"/>
    </row>
    <row r="73">
      <c r="A73" s="16" t="n"/>
      <c r="B73" s="32" t="n"/>
      <c r="C73" s="16" t="n"/>
    </row>
    <row r="74">
      <c r="A74" s="16" t="n"/>
      <c r="B74" s="32" t="n"/>
      <c r="C74" s="16" t="n"/>
    </row>
    <row r="75">
      <c r="A75" s="16" t="n"/>
      <c r="B75" s="32" t="n"/>
      <c r="C75" s="16" t="n"/>
    </row>
    <row r="76">
      <c r="A76" s="16" t="n"/>
      <c r="B76" s="32" t="n"/>
      <c r="C76" s="16" t="n"/>
    </row>
    <row r="77">
      <c r="A77" s="16" t="n"/>
      <c r="B77" s="32" t="n"/>
      <c r="C77" s="16" t="n"/>
    </row>
    <row r="78">
      <c r="A78" s="16" t="n"/>
      <c r="B78" s="32" t="n"/>
      <c r="C78" s="16" t="n"/>
    </row>
    <row r="79">
      <c r="A79" s="16" t="n"/>
      <c r="B79" s="32" t="n"/>
      <c r="C79" s="16" t="n"/>
    </row>
    <row r="80">
      <c r="A80" s="16" t="n"/>
      <c r="B80" s="32" t="n"/>
      <c r="C80" s="16" t="n"/>
    </row>
    <row r="81">
      <c r="A81" s="16" t="n"/>
      <c r="B81" s="32" t="n"/>
      <c r="C81" s="16" t="n"/>
    </row>
    <row r="82">
      <c r="A82" s="16" t="n"/>
      <c r="B82" s="32" t="n"/>
      <c r="C82" s="16" t="n"/>
    </row>
    <row r="83">
      <c r="A83" s="16" t="n"/>
      <c r="B83" s="32" t="n"/>
      <c r="C83" s="16" t="n"/>
    </row>
    <row r="84">
      <c r="A84" s="16" t="n"/>
      <c r="B84" s="32" t="n"/>
      <c r="C84" s="16" t="n"/>
    </row>
    <row r="85">
      <c r="A85" s="16" t="n"/>
      <c r="B85" s="32" t="n"/>
      <c r="C85" s="16" t="n"/>
    </row>
    <row r="86">
      <c r="A86" s="16" t="n"/>
      <c r="B86" s="32" t="n"/>
      <c r="C86" s="16" t="n"/>
    </row>
    <row r="87">
      <c r="A87" s="16" t="n"/>
      <c r="B87" s="32" t="n"/>
      <c r="C87" s="16" t="n"/>
    </row>
    <row r="88">
      <c r="A88" s="16" t="n"/>
      <c r="B88" s="32" t="n"/>
      <c r="C88" s="16" t="n"/>
    </row>
    <row r="89">
      <c r="A89" s="16" t="n"/>
      <c r="B89" s="32" t="n"/>
      <c r="C89" s="16" t="n"/>
    </row>
    <row r="90">
      <c r="A90" s="16" t="n"/>
      <c r="B90" s="32" t="n"/>
      <c r="C90" s="16" t="n"/>
    </row>
    <row r="91">
      <c r="A91" s="16" t="n"/>
      <c r="B91" s="32" t="n"/>
      <c r="C91" s="16" t="n"/>
    </row>
    <row r="92">
      <c r="A92" s="16" t="n"/>
      <c r="B92" s="32" t="n"/>
      <c r="C92" s="16" t="n"/>
    </row>
    <row r="93">
      <c r="A93" s="16" t="n"/>
      <c r="B93" s="32" t="n"/>
      <c r="C93" s="16" t="n"/>
    </row>
    <row r="94">
      <c r="A94" s="16" t="n"/>
      <c r="B94" s="32" t="n"/>
      <c r="C94" s="16" t="n"/>
    </row>
    <row r="95">
      <c r="A95" s="16" t="n"/>
      <c r="B95" s="32" t="n"/>
      <c r="C95" s="16" t="n"/>
    </row>
    <row r="96">
      <c r="A96" s="16" t="n"/>
      <c r="B96" s="32" t="n"/>
      <c r="C96" s="16" t="n"/>
    </row>
    <row r="97">
      <c r="A97" s="16" t="n"/>
      <c r="B97" s="32" t="n"/>
      <c r="C97" s="16" t="n"/>
    </row>
    <row r="98">
      <c r="A98" s="16" t="n"/>
      <c r="B98" s="32" t="n"/>
      <c r="C98" s="16" t="n"/>
    </row>
    <row r="99">
      <c r="A99" s="16" t="n"/>
      <c r="B99" s="32" t="n"/>
      <c r="C99" s="16" t="n"/>
    </row>
    <row r="100">
      <c r="A100" s="16" t="n"/>
      <c r="B100" s="32" t="n"/>
      <c r="C100" s="16" t="n"/>
    </row>
    <row r="101">
      <c r="A101" s="16" t="n"/>
      <c r="B101" s="32" t="n"/>
      <c r="C101" s="16" t="n"/>
    </row>
    <row r="102">
      <c r="A102" s="16" t="n"/>
      <c r="B102" s="32" t="n"/>
      <c r="C102" s="16" t="n"/>
    </row>
    <row r="103">
      <c r="A103" s="16" t="n"/>
      <c r="B103" s="32" t="n"/>
      <c r="C103" s="16" t="n"/>
    </row>
    <row r="104">
      <c r="A104" s="16" t="n"/>
      <c r="B104" s="32" t="n"/>
      <c r="C104" s="16" t="n"/>
    </row>
    <row r="105">
      <c r="A105" s="16" t="n"/>
      <c r="B105" s="32" t="n"/>
      <c r="C105" s="16" t="n"/>
    </row>
    <row r="106">
      <c r="A106" s="16" t="n"/>
      <c r="B106" s="32" t="n"/>
      <c r="C106" s="16" t="n"/>
    </row>
    <row r="107">
      <c r="A107" s="16" t="n"/>
      <c r="B107" s="32" t="n"/>
      <c r="C107" s="16" t="n"/>
    </row>
    <row r="108">
      <c r="A108" s="16" t="n"/>
      <c r="B108" s="32" t="n"/>
      <c r="C108" s="16" t="n"/>
    </row>
    <row r="109">
      <c r="A109" s="16" t="n"/>
      <c r="B109" s="32" t="n"/>
      <c r="C109" s="16" t="n"/>
    </row>
  </sheetData>
  <mergeCells count="1">
    <mergeCell ref="A1:G1"/>
  </mergeCells>
  <conditionalFormatting sqref="A10:A109">
    <cfRule type="expression" priority="1" dxfId="0" stopIfTrue="1">
      <formula>AND($A10&lt;&gt;"",COUNTIF($A$10:$A$109,$A10)&gt;1)</formula>
    </cfRule>
  </conditionalFormatting>
  <conditionalFormatting sqref="B3:B4">
    <cfRule type="expression" priority="2" dxfId="0" stopIfTrue="1">
      <formula>$B$3&gt;$B$4</formula>
    </cfRule>
  </conditionalFormatting>
  <dataValidations count="5">
    <dataValidation sqref="B2:B4" showDropDown="0" showInputMessage="1" showErrorMessage="1" allowBlank="0" errorTitle="Data non valida" error="Inserire una data compresa nell'intervallo consentito." promptTitle="Data" prompt="Usare il formato GG/MM/AAAA." type="date" operator="between">
      <formula1>DATE(2021,1,1)</formula1>
      <formula2>DATE(2036,12,31)</formula2>
    </dataValidation>
    <dataValidation sqref="B5" showDropDown="0" showInputMessage="0" showErrorMessage="1" allowBlank="0" errorTitle="Soglia non valida" error="Inserire una percentuale compresa tra 0% e 100%." type="decimal" operator="between">
      <formula1>0</formula1>
      <formula2>1</formula2>
    </dataValidation>
    <dataValidation sqref="B6" showDropDown="0" showInputMessage="0" showErrorMessage="1" allowBlank="0" errorTitle="Limite non valido" error="Inserire un limite intero positivo." type="whole" operator="between">
      <formula1>1</formula1>
      <formula2>1000000</formula2>
    </dataValidation>
    <dataValidation sqref="B7" showDropDown="0" showInputMessage="0" showErrorMessage="1" allowBlank="0" errorTitle="Importo non valido" error="Inserire un importo non negativo." type="decimal" operator="between">
      <formula1>0</formula1>
      <formula2>1000000000</formula2>
    </dataValidation>
    <dataValidation sqref="B10:B109" showDropDown="0" showInputMessage="1" showErrorMessage="1" allowBlank="0" errorTitle="Massimale non valido" error="Inserire un massimale non negativo entro il limite indicato." promptTitle="Massimale di categoria" prompt="Il massimale è un'ipotesi modificabile." type="decimal" operator="between">
      <formula1>0</formula1>
      <formula2>$B$7</formula2>
    </dataValidation>
  </dataValidations>
  <pageMargins left="0.3" right="0.3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Budget matrimonio per categoria</dc:title>
  <dc:description xmlns:dc="http://purl.org/dc/elements/1.1/">Esempio fittizio per organizzare il budget di un matrimonio per categoria.</dc:description>
  <dc:subject xmlns:dc="http://purl.org/dc/elements/1.1/">Pianificazione fittizia dei massimali di budget per categoria</dc:subject>
  <dcterms:created xmlns:dcterms="http://purl.org/dc/terms/" xmlns:xsi="http://www.w3.org/2001/XMLSchema-instance" xsi:type="dcterms:W3CDTF">2026-09-11T17:14:04Z</dcterms:created>
  <dcterms:modified xmlns:dcterms="http://purl.org/dc/terms/" xmlns:xsi="http://www.w3.org/2001/XMLSchema-instance" xsi:type="dcterms:W3CDTF">2026-09-11T17:14:05+00:00Z</dcterms:modified>
</cp:coreProperties>
</file>