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iepilogo" sheetId="1" state="visible" r:id="rId1"/>
    <sheet xmlns:r="http://schemas.openxmlformats.org/officeDocument/2006/relationships" name="Invitati" sheetId="2" state="visible" r:id="rId2"/>
    <sheet xmlns:r="http://schemas.openxmlformats.org/officeDocument/2006/relationships" name="Attività" sheetId="3" state="visible" r:id="rId3"/>
    <sheet xmlns:r="http://schemas.openxmlformats.org/officeDocument/2006/relationships" name="Parametri" sheetId="4" state="visible" r:id="rId4"/>
  </sheets>
  <definedNames>
    <definedName name="_xlnm._FilterDatabase" localSheetId="1" hidden="1">'Invitati'!$A$3:$N$103</definedName>
    <definedName name="_xlnm._FilterDatabase" localSheetId="2" hidden="1">'Attività'!$A$3:$K$103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5">
    <numFmt numFmtId="164" formatCode="0 &quot;persone&quot;"/>
    <numFmt numFmtId="165" formatCode="0.0%"/>
    <numFmt numFmtId="166" formatCode="0.00 &quot;ore&quot;"/>
    <numFmt numFmtId="167" formatCode="[$€-it-IT] #,##0.00"/>
    <numFmt numFmtId="168" formatCode="dd/mm/yyyy"/>
  </numFmts>
  <fonts count="5">
    <font>
      <name val="Calibri"/>
      <family val="2"/>
      <color theme="1"/>
      <sz val="11"/>
      <scheme val="minor"/>
    </font>
    <font>
      <name val="Calibri"/>
      <b val="1"/>
      <color rgb="00FFFFFF"/>
      <sz val="15"/>
    </font>
    <font>
      <name val="Calibri"/>
      <color rgb="002F2529"/>
      <sz val="10"/>
    </font>
    <font>
      <name val="Calibri"/>
      <b val="1"/>
      <color rgb="00FFFFFF"/>
      <sz val="10"/>
    </font>
    <font>
      <name val="Calibri"/>
      <b val="1"/>
      <color rgb="002F2529"/>
      <sz val="10"/>
    </font>
  </fonts>
  <fills count="7">
    <fill>
      <patternFill/>
    </fill>
    <fill>
      <patternFill patternType="gray125"/>
    </fill>
    <fill>
      <patternFill patternType="solid">
        <fgColor rgb="005B2038"/>
      </patternFill>
    </fill>
    <fill>
      <patternFill patternType="solid">
        <fgColor rgb="009A6B3F"/>
      </patternFill>
    </fill>
    <fill>
      <patternFill patternType="solid">
        <fgColor rgb="00FFF7E9"/>
      </patternFill>
    </fill>
    <fill>
      <patternFill patternType="solid">
        <fgColor rgb="00F8F1EE"/>
      </patternFill>
    </fill>
    <fill>
      <patternFill patternType="solid">
        <fgColor rgb="00FFFFFF"/>
      </patternFill>
    </fill>
  </fills>
  <borders count="2">
    <border>
      <left/>
      <right/>
      <top/>
      <bottom/>
      <diagonal/>
    </border>
    <border>
      <left style="thin">
        <color rgb="00D8C7C1"/>
      </left>
      <right style="thin">
        <color rgb="00D8C7C1"/>
      </right>
      <top style="thin">
        <color rgb="00D8C7C1"/>
      </top>
      <bottom style="thin">
        <color rgb="00D8C7C1"/>
      </bottom>
    </border>
  </borders>
  <cellStyleXfs count="1">
    <xf numFmtId="0" fontId="0" fillId="0" borderId="0"/>
  </cellStyleXfs>
  <cellXfs count="41">
    <xf numFmtId="0" fontId="0" fillId="0" borderId="0" pivotButton="0" quotePrefix="0" xfId="0"/>
    <xf numFmtId="0" fontId="1" fillId="2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3" borderId="1" applyAlignment="1" pivotButton="0" quotePrefix="0" xfId="0">
      <alignment horizontal="center" vertical="center"/>
    </xf>
    <xf numFmtId="0" fontId="2" fillId="5" borderId="1" applyAlignment="1" pivotButton="0" quotePrefix="0" xfId="0">
      <alignment horizontal="left" vertical="center"/>
    </xf>
    <xf numFmtId="0" fontId="4" fillId="5" borderId="1" applyAlignment="1" pivotButton="0" quotePrefix="0" xfId="0">
      <alignment horizontal="right" vertical="center"/>
    </xf>
    <xf numFmtId="0" fontId="2" fillId="5" borderId="1" applyAlignment="1" pivotButton="0" quotePrefix="0" xfId="0">
      <alignment horizontal="right" vertical="center"/>
    </xf>
    <xf numFmtId="0" fontId="2" fillId="6" borderId="1" applyAlignment="1" pivotButton="0" quotePrefix="0" xfId="0">
      <alignment horizontal="left" vertical="center"/>
    </xf>
    <xf numFmtId="164" fontId="4" fillId="6" borderId="1" applyAlignment="1" pivotButton="0" quotePrefix="0" xfId="0">
      <alignment horizontal="right" vertical="center"/>
    </xf>
    <xf numFmtId="0" fontId="2" fillId="6" borderId="1" applyAlignment="1" pivotButton="0" quotePrefix="0" xfId="0">
      <alignment horizontal="right" vertical="center"/>
    </xf>
    <xf numFmtId="164" fontId="4" fillId="5" borderId="1" applyAlignment="1" pivotButton="0" quotePrefix="0" xfId="0">
      <alignment horizontal="right" vertical="center"/>
    </xf>
    <xf numFmtId="0" fontId="4" fillId="6" borderId="1" applyAlignment="1" pivotButton="0" quotePrefix="0" xfId="0">
      <alignment horizontal="right" vertical="center"/>
    </xf>
    <xf numFmtId="165" fontId="4" fillId="5" borderId="1" applyAlignment="1" pivotButton="0" quotePrefix="0" xfId="0">
      <alignment horizontal="right" vertical="center"/>
    </xf>
    <xf numFmtId="166" fontId="4" fillId="5" borderId="1" applyAlignment="1" pivotButton="0" quotePrefix="0" xfId="0">
      <alignment horizontal="right" vertical="center"/>
    </xf>
    <xf numFmtId="167" fontId="4" fillId="6" borderId="1" applyAlignment="1" pivotButton="0" quotePrefix="0" xfId="0">
      <alignment horizontal="right" vertical="center"/>
    </xf>
    <xf numFmtId="168" fontId="4" fillId="5" borderId="1" applyAlignment="1" pivotButton="0" quotePrefix="0" xfId="0">
      <alignment horizontal="right" vertical="center"/>
    </xf>
    <xf numFmtId="0" fontId="3" fillId="3" borderId="1" applyAlignment="1" pivotButton="0" quotePrefix="0" xfId="0">
      <alignment horizontal="left" vertical="center" wrapText="1"/>
    </xf>
    <xf numFmtId="0" fontId="2" fillId="4" borderId="1" applyAlignment="1" pivotButton="0" quotePrefix="0" xfId="0">
      <alignment horizontal="left" vertical="center"/>
    </xf>
    <xf numFmtId="168" fontId="2" fillId="4" borderId="1" applyAlignment="1" pivotButton="0" quotePrefix="0" xfId="0">
      <alignment horizontal="center" vertical="center"/>
    </xf>
    <xf numFmtId="0" fontId="2" fillId="4" borderId="1" applyAlignment="1" pivotButton="0" quotePrefix="0" xfId="0">
      <alignment horizontal="center" vertical="center"/>
    </xf>
    <xf numFmtId="1" fontId="2" fillId="4" borderId="1" applyAlignment="1" pivotButton="0" quotePrefix="0" xfId="0">
      <alignment horizontal="center" vertical="center"/>
    </xf>
    <xf numFmtId="0" fontId="2" fillId="5" borderId="1" applyAlignment="1" pivotButton="0" quotePrefix="0" xfId="0">
      <alignment horizontal="left" vertical="center" wrapText="1"/>
    </xf>
    <xf numFmtId="0" fontId="2" fillId="6" borderId="1" applyAlignment="1" pivotButton="0" quotePrefix="0" xfId="0">
      <alignment horizontal="left" vertical="center" wrapText="1"/>
    </xf>
    <xf numFmtId="166" fontId="2" fillId="4" borderId="1" applyAlignment="1" pivotButton="0" quotePrefix="0" xfId="0">
      <alignment horizontal="right" vertical="center"/>
    </xf>
    <xf numFmtId="167" fontId="2" fillId="4" borderId="1" applyAlignment="1" pivotButton="0" quotePrefix="0" xfId="0">
      <alignment horizontal="right" vertical="center"/>
    </xf>
    <xf numFmtId="0" fontId="2" fillId="5" borderId="1" applyAlignment="1" pivotButton="0" quotePrefix="0" xfId="0">
      <alignment horizontal="center" vertical="center"/>
    </xf>
    <xf numFmtId="0" fontId="2" fillId="6" borderId="1" applyAlignment="1" pivotButton="0" quotePrefix="0" xfId="0">
      <alignment horizontal="center" vertical="center"/>
    </xf>
    <xf numFmtId="0" fontId="2" fillId="4" borderId="1" applyAlignment="1" pivotButton="0" quotePrefix="0" xfId="0">
      <alignment horizontal="left" vertical="center" wrapText="1"/>
    </xf>
    <xf numFmtId="168" fontId="2" fillId="4" borderId="1" applyAlignment="1" pivotButton="0" quotePrefix="0" xfId="0">
      <alignment horizontal="left" vertical="center" wrapText="1"/>
    </xf>
    <xf numFmtId="167" fontId="2" fillId="4" borderId="1" applyAlignment="1" pivotButton="0" quotePrefix="0" xfId="0">
      <alignment horizontal="left" vertical="center" wrapText="1"/>
    </xf>
    <xf numFmtId="164" fontId="4" fillId="6" borderId="1" applyAlignment="1" pivotButton="0" quotePrefix="0" xfId="0">
      <alignment horizontal="right" vertical="center"/>
    </xf>
    <xf numFmtId="164" fontId="4" fillId="5" borderId="1" applyAlignment="1" pivotButton="0" quotePrefix="0" xfId="0">
      <alignment horizontal="right" vertical="center"/>
    </xf>
    <xf numFmtId="165" fontId="4" fillId="5" borderId="1" applyAlignment="1" pivotButton="0" quotePrefix="0" xfId="0">
      <alignment horizontal="right" vertical="center"/>
    </xf>
    <xf numFmtId="166" fontId="4" fillId="5" borderId="1" applyAlignment="1" pivotButton="0" quotePrefix="0" xfId="0">
      <alignment horizontal="right" vertical="center"/>
    </xf>
    <xf numFmtId="167" fontId="4" fillId="6" borderId="1" applyAlignment="1" pivotButton="0" quotePrefix="0" xfId="0">
      <alignment horizontal="right" vertical="center"/>
    </xf>
    <xf numFmtId="168" fontId="4" fillId="5" borderId="1" applyAlignment="1" pivotButton="0" quotePrefix="0" xfId="0">
      <alignment horizontal="right" vertical="center"/>
    </xf>
    <xf numFmtId="168" fontId="2" fillId="4" borderId="1" applyAlignment="1" pivotButton="0" quotePrefix="0" xfId="0">
      <alignment horizontal="center" vertical="center"/>
    </xf>
    <xf numFmtId="166" fontId="2" fillId="4" borderId="1" applyAlignment="1" pivotButton="0" quotePrefix="0" xfId="0">
      <alignment horizontal="right" vertical="center"/>
    </xf>
    <xf numFmtId="167" fontId="2" fillId="4" borderId="1" applyAlignment="1" pivotButton="0" quotePrefix="0" xfId="0">
      <alignment horizontal="right" vertical="center"/>
    </xf>
    <xf numFmtId="168" fontId="2" fillId="4" borderId="1" applyAlignment="1" pivotButton="0" quotePrefix="0" xfId="0">
      <alignment horizontal="left" vertical="center" wrapText="1"/>
    </xf>
    <xf numFmtId="167" fontId="2" fillId="4" borderId="1" applyAlignment="1" pivotButton="0" quotePrefix="0" xfId="0">
      <alignment horizontal="left" vertical="center" wrapText="1"/>
    </xf>
  </cellXfs>
  <cellStyles count="1">
    <cellStyle name="Normal" xfId="0" builtinId="0" hidden="0"/>
  </cellStyles>
  <dxfs count="3">
    <dxf>
      <font>
        <name val="Calibri"/>
        <b val="1"/>
        <color rgb="00FFFFFF"/>
        <sz val="10"/>
      </font>
      <fill>
        <patternFill patternType="solid">
          <fgColor rgb="00B34E45"/>
        </patternFill>
      </fill>
    </dxf>
    <dxf>
      <font>
        <name val="Calibri"/>
        <b val="1"/>
        <color rgb="00FFFFFF"/>
        <sz val="10"/>
      </font>
      <fill>
        <patternFill patternType="solid">
          <fgColor rgb="00356A52"/>
        </patternFill>
      </fill>
    </dxf>
    <dxf>
      <font>
        <name val="Calibri"/>
        <b val="1"/>
        <color rgb="00FFFFFF"/>
        <sz val="10"/>
      </font>
      <fill>
        <patternFill patternType="solid">
          <fgColor rgb="00C56F62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Distribuzione degli esiti RSVP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'Riepilogo'!E3</f>
            </strRef>
          </tx>
          <spPr>
            <a:solidFill xmlns:a="http://schemas.openxmlformats.org/drawingml/2006/main">
              <a:srgbClr val="C56F62"/>
            </a:solidFill>
            <a:ln xmlns:a="http://schemas.openxmlformats.org/drawingml/2006/main">
              <a:solidFill>
                <a:srgbClr val="9A6B3F"/>
              </a:solidFill>
              <a:prstDash val="solid"/>
            </a:ln>
          </spPr>
          <cat>
            <numRef>
              <f>'Riepilogo'!$D$4:$D$8</f>
            </numRef>
          </cat>
          <val>
            <numRef>
              <f>'Riepilogo'!$E$4:$E$8</f>
            </numRef>
          </val>
        </ser>
        <dLbls>
          <showVal val="1"/>
        </dLbls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Nuclei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Esito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6</col>
      <colOff>0</colOff>
      <row>2</row>
      <rowOff>0</rowOff>
    </from>
    <ext cx="4140000" cy="2592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6"/>
  <sheetViews>
    <sheetView showGridLines="0" zoomScale="9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6" customWidth="1" min="1" max="1"/>
    <col width="19" customWidth="1" min="2" max="2"/>
    <col width="3" customWidth="1" min="3" max="3"/>
    <col width="20" customWidth="1" min="4" max="4"/>
    <col width="13" customWidth="1" min="5" max="5"/>
    <col width="3" customWidth="1" min="6" max="6"/>
    <col width="12" customWidth="1" min="7" max="7"/>
  </cols>
  <sheetData>
    <row r="1" ht="27" customHeight="1">
      <c r="A1" s="1" t="inlineStr">
        <is>
          <t>Riepilogo conferme partecipazione</t>
        </is>
      </c>
    </row>
    <row r="2" ht="21" customHeight="1">
      <c r="A2" s="2" t="inlineStr">
        <is>
          <t>Indicatori calcolati esclusivamente dai registri compilati.</t>
        </is>
      </c>
    </row>
    <row r="3">
      <c r="A3" s="3" t="inlineStr">
        <is>
          <t>Indicatore</t>
        </is>
      </c>
      <c r="B3" s="3" t="inlineStr">
        <is>
          <t>Valore</t>
        </is>
      </c>
      <c r="D3" s="3" t="inlineStr">
        <is>
          <t>Esito</t>
        </is>
      </c>
      <c r="E3" s="3" t="inlineStr">
        <is>
          <t>Nuclei</t>
        </is>
      </c>
    </row>
    <row r="4" ht="21" customHeight="1">
      <c r="A4" s="4" t="inlineStr">
        <is>
          <t>Nuclei registrati</t>
        </is>
      </c>
      <c r="B4" s="5">
        <f>COUNTIF('Invitati'!$B$4:$B$103,"&lt;&gt;")</f>
        <v/>
      </c>
      <c r="D4" s="4" t="inlineStr">
        <is>
          <t>Sì</t>
        </is>
      </c>
      <c r="E4" s="6">
        <f>COUNTIF('Invitati'!$E$4:$E$103,"Sì")</f>
        <v/>
      </c>
    </row>
    <row r="5" ht="21" customHeight="1">
      <c r="A5" s="7" t="inlineStr">
        <is>
          <t>Persone invitate</t>
        </is>
      </c>
      <c r="B5" s="30">
        <f>SUM('Invitati'!$F$4:$F$103)+SUM('Invitati'!$G$4:$G$103)</f>
        <v/>
      </c>
      <c r="D5" s="7" t="inlineStr">
        <is>
          <t>No</t>
        </is>
      </c>
      <c r="E5" s="9">
        <f>COUNTIF('Invitati'!$E$4:$E$103,"No")</f>
        <v/>
      </c>
    </row>
    <row r="6" ht="21" customHeight="1">
      <c r="A6" s="4" t="inlineStr">
        <is>
          <t>Persone confermate</t>
        </is>
      </c>
      <c r="B6" s="31">
        <f>SUM('Invitati'!$H$4:$H$103)+SUM('Invitati'!$I$4:$I$103)</f>
        <v/>
      </c>
      <c r="D6" s="4" t="inlineStr">
        <is>
          <t>In attesa</t>
        </is>
      </c>
      <c r="E6" s="6">
        <f>COUNTIF('Invitati'!$E$4:$E$103,"In attesa")</f>
        <v/>
      </c>
    </row>
    <row r="7" ht="21" customHeight="1">
      <c r="A7" s="7" t="inlineStr">
        <is>
          <t>Conferme positive</t>
        </is>
      </c>
      <c r="B7" s="11">
        <f>COUNTIF('Invitati'!$E$4:$E$103,"Sì")</f>
        <v/>
      </c>
      <c r="D7" s="7" t="inlineStr">
        <is>
          <t>Da contattare</t>
        </is>
      </c>
      <c r="E7" s="9">
        <f>COUNTIF('Invitati'!$E$4:$E$103,"Da contattare")</f>
        <v/>
      </c>
    </row>
    <row r="8" ht="21" customHeight="1">
      <c r="A8" s="4" t="inlineStr">
        <is>
          <t>Rinunce</t>
        </is>
      </c>
      <c r="B8" s="5">
        <f>COUNTIF('Invitati'!$E$4:$E$103,"No")</f>
        <v/>
      </c>
      <c r="D8" s="4" t="inlineStr">
        <is>
          <t>Senza stato</t>
        </is>
      </c>
      <c r="E8" s="6">
        <f>COUNTIFS('Invitati'!$B$4:$B$103,"&lt;&gt;",'Invitati'!$E$4:$E$103,"")</f>
        <v/>
      </c>
    </row>
    <row r="9" ht="21" customHeight="1">
      <c r="A9" s="7" t="inlineStr">
        <is>
          <t>Senza esito</t>
        </is>
      </c>
      <c r="B9" s="11">
        <f>B4-B7-B8</f>
        <v/>
      </c>
    </row>
    <row r="10" ht="21" customHeight="1">
      <c r="A10" s="4" t="inlineStr">
        <is>
          <t>Tasso di risposta</t>
        </is>
      </c>
      <c r="B10" s="32">
        <f>IFERROR((B7+B8)/B4,"")</f>
        <v/>
      </c>
    </row>
    <row r="11" ht="21" customHeight="1">
      <c r="A11" s="7" t="inlineStr">
        <is>
          <t>Risposte scadute</t>
        </is>
      </c>
      <c r="B11" s="11">
        <f>COUNTIF('Invitati'!$N$4:$N$103,"Risposta scaduta")</f>
        <v/>
      </c>
    </row>
    <row r="12" ht="21" customHeight="1">
      <c r="A12" s="4" t="inlineStr">
        <is>
          <t>Attività aperte</t>
        </is>
      </c>
      <c r="B12" s="5">
        <f>COUNTIF('Attività'!$I$4:$I$103,"Pianificata")+COUNTIF('Attività'!$I$4:$I$103,"In corso")</f>
        <v/>
      </c>
    </row>
    <row r="13" ht="21" customHeight="1">
      <c r="A13" s="7" t="inlineStr">
        <is>
          <t>Attività scadute</t>
        </is>
      </c>
      <c r="B13" s="11">
        <f>COUNTIF('Attività'!$K$4:$K$103,"Scaduta")</f>
        <v/>
      </c>
    </row>
    <row r="14" ht="21" customHeight="1">
      <c r="A14" s="4" t="inlineStr">
        <is>
          <t>Ore previste per attività aperte</t>
        </is>
      </c>
      <c r="B14" s="33">
        <f>SUMIF('Attività'!$I$4:$I$103,"Pianificata",'Attività'!$E$4:$E$103)+SUMIF('Attività'!$I$4:$I$103,"In corso",'Attività'!$E$4:$E$103)</f>
        <v/>
      </c>
    </row>
    <row r="15" ht="21" customHeight="1">
      <c r="A15" s="7" t="inlineStr">
        <is>
          <t>Importo stimato attività</t>
        </is>
      </c>
      <c r="B15" s="34">
        <f>SUM('Attività'!$F$4:$F$103)</f>
        <v/>
      </c>
    </row>
    <row r="16" ht="21" customHeight="1">
      <c r="A16" s="4" t="inlineStr">
        <is>
          <t>Ultima risposta registrata</t>
        </is>
      </c>
      <c r="B16" s="35">
        <f>IF(COUNT('Invitati'!$J$4:$J$103)=0,"",MAX('Invitati'!$J$4:INDEX('Invitati'!$J:$J,103)))</f>
        <v/>
      </c>
    </row>
  </sheetData>
  <mergeCells count="1">
    <mergeCell ref="A1:L1"/>
  </mergeCells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N103"/>
  <sheetViews>
    <sheetView showGridLines="0" zoomScale="9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4" customWidth="1" min="1" max="1"/>
    <col width="29" customWidth="1" min="2" max="2"/>
    <col width="14" customWidth="1" min="3" max="3"/>
    <col width="17" customWidth="1" min="4" max="4"/>
    <col width="17" customWidth="1" min="5" max="5"/>
    <col width="16" customWidth="1" min="6" max="6"/>
    <col width="16" customWidth="1" min="7" max="7"/>
    <col width="19" customWidth="1" min="8" max="8"/>
    <col width="19" customWidth="1" min="9" max="9"/>
    <col width="15" customWidth="1" min="10" max="10"/>
    <col width="29" customWidth="1" min="11" max="11"/>
    <col width="25" customWidth="1" min="12" max="12"/>
    <col width="19" customWidth="1" min="13" max="13"/>
    <col width="27" customWidth="1" min="14" max="14"/>
  </cols>
  <sheetData>
    <row r="1" ht="27" customHeight="1">
      <c r="A1" s="1" t="inlineStr">
        <is>
          <t>Conferme partecipazione matrimonio</t>
        </is>
      </c>
    </row>
    <row r="2" ht="21" customHeight="1">
      <c r="A2" s="2" t="inlineStr">
        <is>
          <t>Registro di esempio fittizio per inviti inviati, risposte e controlli manuali.</t>
        </is>
      </c>
    </row>
    <row r="3" ht="32" customHeight="1">
      <c r="A3" s="16" t="inlineStr">
        <is>
          <t>ID invito</t>
        </is>
      </c>
      <c r="B3" s="16" t="inlineStr">
        <is>
          <t>Invitato o nucleo</t>
        </is>
      </c>
      <c r="C3" s="16" t="inlineStr">
        <is>
          <t>Data invio</t>
        </is>
      </c>
      <c r="D3" s="16" t="inlineStr">
        <is>
          <t>Termine risposta</t>
        </is>
      </c>
      <c r="E3" s="16" t="inlineStr">
        <is>
          <t>Conferma</t>
        </is>
      </c>
      <c r="F3" s="16" t="inlineStr">
        <is>
          <t>Adulti invitati</t>
        </is>
      </c>
      <c r="G3" s="16" t="inlineStr">
        <is>
          <t>Minori invitati</t>
        </is>
      </c>
      <c r="H3" s="16" t="inlineStr">
        <is>
          <t>Adulti confermati</t>
        </is>
      </c>
      <c r="I3" s="16" t="inlineStr">
        <is>
          <t>Minori confermati</t>
        </is>
      </c>
      <c r="J3" s="16" t="inlineStr">
        <is>
          <t>Data risposta</t>
        </is>
      </c>
      <c r="K3" s="16" t="inlineStr">
        <is>
          <t>Responsabile</t>
        </is>
      </c>
      <c r="L3" s="16" t="inlineStr">
        <is>
          <t>Ultima attività</t>
        </is>
      </c>
      <c r="M3" s="16" t="inlineStr">
        <is>
          <t>Data ultima attività</t>
        </is>
      </c>
      <c r="N3" s="16" t="inlineStr">
        <is>
          <t>Stato controllo</t>
        </is>
      </c>
    </row>
    <row r="4" ht="20" customHeight="1">
      <c r="A4" s="17" t="inlineStr">
        <is>
          <t>INV-F001</t>
        </is>
      </c>
      <c r="B4" s="17" t="inlineStr">
        <is>
          <t>Nucleo fittizio Aurora</t>
        </is>
      </c>
      <c r="C4" s="36" t="n">
        <v>46216</v>
      </c>
      <c r="D4" s="36" t="n">
        <v>46246</v>
      </c>
      <c r="E4" s="19" t="inlineStr">
        <is>
          <t>Sì</t>
        </is>
      </c>
      <c r="F4" s="20" t="n">
        <v>2</v>
      </c>
      <c r="G4" s="20" t="n">
        <v>0</v>
      </c>
      <c r="H4" s="20" t="n">
        <v>2</v>
      </c>
      <c r="I4" s="20" t="n">
        <v>0</v>
      </c>
      <c r="J4" s="36" t="n">
        <v>46241</v>
      </c>
      <c r="K4" s="17" t="inlineStr">
        <is>
          <t>Responsabile fittizio A</t>
        </is>
      </c>
      <c r="L4" s="17" t="inlineStr">
        <is>
          <t>Aggiornamento conferma</t>
        </is>
      </c>
      <c r="M4" s="36" t="n">
        <v>46241</v>
      </c>
      <c r="N4" s="21">
        <f>IF(B4="","",IF(OR(E4="Sì",E4="No"),IF(J4="","Data risposta mancante",IF(E4="Sì",IF(SUM(H4:I4)=0,"Verificare quantità",IF(SUM(H4:I4)&gt;SUM(F4:G4),"Confermati oltre invito","Completo")),IF(SUM(H4:I4)&gt;0,"Verificare quantità","Chiuso"))),IF(AND(D4&lt;&gt;"",D4&lt;TODAY()),"Risposta scaduta","Da seguire")))</f>
        <v/>
      </c>
    </row>
    <row r="5" ht="20" customHeight="1">
      <c r="A5" s="17" t="inlineStr">
        <is>
          <t>INV-F002</t>
        </is>
      </c>
      <c r="B5" s="17" t="inlineStr">
        <is>
          <t>Invitato fittizio Borea</t>
        </is>
      </c>
      <c r="C5" s="36" t="n">
        <v>46231</v>
      </c>
      <c r="D5" s="36" t="n">
        <v>46271</v>
      </c>
      <c r="E5" s="19" t="inlineStr">
        <is>
          <t>In attesa</t>
        </is>
      </c>
      <c r="F5" s="20" t="n">
        <v>2</v>
      </c>
      <c r="G5" s="20" t="n">
        <v>1</v>
      </c>
      <c r="H5" s="20" t="n"/>
      <c r="I5" s="20" t="n"/>
      <c r="J5" s="36" t="n"/>
      <c r="K5" s="17" t="inlineStr">
        <is>
          <t>Responsabile fittizio B</t>
        </is>
      </c>
      <c r="L5" s="17" t="inlineStr">
        <is>
          <t>Sollecito gentile</t>
        </is>
      </c>
      <c r="M5" s="36" t="n">
        <v>46274</v>
      </c>
      <c r="N5" s="22">
        <f>IF(B5="","",IF(OR(E5="Sì",E5="No"),IF(J5="","Data risposta mancante",IF(E5="Sì",IF(SUM(H5:I5)=0,"Verificare quantità",IF(SUM(H5:I5)&gt;SUM(F5:G5),"Confermati oltre invito","Completo")),IF(SUM(H5:I5)&gt;0,"Verificare quantità","Chiuso"))),IF(AND(D5&lt;&gt;"",D5&lt;TODAY()),"Risposta scaduta","Da seguire")))</f>
        <v/>
      </c>
    </row>
    <row r="6" ht="20" customHeight="1">
      <c r="A6" s="17" t="inlineStr">
        <is>
          <t>INV-F003</t>
        </is>
      </c>
      <c r="B6" s="17" t="inlineStr">
        <is>
          <t>Nucleo fittizio Corallo</t>
        </is>
      </c>
      <c r="C6" s="36" t="n">
        <v>46236</v>
      </c>
      <c r="D6" s="36" t="n">
        <v>46266</v>
      </c>
      <c r="E6" s="19" t="inlineStr">
        <is>
          <t>No</t>
        </is>
      </c>
      <c r="F6" s="20" t="n">
        <v>1</v>
      </c>
      <c r="G6" s="20" t="n">
        <v>0</v>
      </c>
      <c r="H6" s="20" t="n">
        <v>0</v>
      </c>
      <c r="I6" s="20" t="n">
        <v>0</v>
      </c>
      <c r="J6" s="36" t="n">
        <v>46264</v>
      </c>
      <c r="K6" s="17" t="inlineStr">
        <is>
          <t>Coppia organizzatrice fittizia</t>
        </is>
      </c>
      <c r="L6" s="17" t="inlineStr">
        <is>
          <t>Aggiornamento conferma</t>
        </is>
      </c>
      <c r="M6" s="36" t="n">
        <v>46264</v>
      </c>
      <c r="N6" s="21">
        <f>IF(B6="","",IF(OR(E6="Sì",E6="No"),IF(J6="","Data risposta mancante",IF(E6="Sì",IF(SUM(H6:I6)=0,"Verificare quantità",IF(SUM(H6:I6)&gt;SUM(F6:G6),"Confermati oltre invito","Completo")),IF(SUM(H6:I6)&gt;0,"Verificare quantità","Chiuso"))),IF(AND(D6&lt;&gt;"",D6&lt;TODAY()),"Risposta scaduta","Da seguire")))</f>
        <v/>
      </c>
    </row>
    <row r="7" ht="20" customHeight="1">
      <c r="A7" s="17" t="inlineStr">
        <is>
          <t>INV-F004</t>
        </is>
      </c>
      <c r="B7" s="17" t="inlineStr">
        <is>
          <t>Invitata fittizia Duna</t>
        </is>
      </c>
      <c r="C7" s="36" t="n">
        <v>46271</v>
      </c>
      <c r="D7" s="36" t="n">
        <v>46296</v>
      </c>
      <c r="E7" s="19" t="inlineStr">
        <is>
          <t>Da contattare</t>
        </is>
      </c>
      <c r="F7" s="20" t="n">
        <v>1</v>
      </c>
      <c r="G7" s="20" t="n">
        <v>0</v>
      </c>
      <c r="H7" s="20" t="n"/>
      <c r="I7" s="20" t="n"/>
      <c r="J7" s="36" t="n"/>
      <c r="K7" s="17" t="inlineStr">
        <is>
          <t>Coppia organizzatrice fittizia</t>
        </is>
      </c>
      <c r="L7" s="17" t="inlineStr">
        <is>
          <t>Invio invito</t>
        </is>
      </c>
      <c r="M7" s="36" t="n">
        <v>46271</v>
      </c>
      <c r="N7" s="22">
        <f>IF(B7="","",IF(OR(E7="Sì",E7="No"),IF(J7="","Data risposta mancante",IF(E7="Sì",IF(SUM(H7:I7)=0,"Verificare quantità",IF(SUM(H7:I7)&gt;SUM(F7:G7),"Confermati oltre invito","Completo")),IF(SUM(H7:I7)&gt;0,"Verificare quantità","Chiuso"))),IF(AND(D7&lt;&gt;"",D7&lt;TODAY()),"Risposta scaduta","Da seguire")))</f>
        <v/>
      </c>
    </row>
    <row r="8" ht="20" customHeight="1">
      <c r="A8" s="17" t="inlineStr">
        <is>
          <t>INV-F005</t>
        </is>
      </c>
      <c r="B8" s="17" t="inlineStr">
        <is>
          <t>Nucleo fittizio Edera</t>
        </is>
      </c>
      <c r="C8" s="36" t="n">
        <v>46238</v>
      </c>
      <c r="D8" s="36" t="n">
        <v>46283</v>
      </c>
      <c r="E8" s="19" t="inlineStr">
        <is>
          <t>Sì</t>
        </is>
      </c>
      <c r="F8" s="20" t="n">
        <v>2</v>
      </c>
      <c r="G8" s="20" t="n">
        <v>1</v>
      </c>
      <c r="H8" s="20" t="n">
        <v>2</v>
      </c>
      <c r="I8" s="20" t="n">
        <v>1</v>
      </c>
      <c r="J8" s="36" t="n">
        <v>46272</v>
      </c>
      <c r="K8" s="17" t="inlineStr">
        <is>
          <t>Coordinamento fittizio</t>
        </is>
      </c>
      <c r="L8" s="17" t="inlineStr">
        <is>
          <t>Aggiornamento conferma</t>
        </is>
      </c>
      <c r="M8" s="36" t="n">
        <v>46272</v>
      </c>
      <c r="N8" s="21">
        <f>IF(B8="","",IF(OR(E8="Sì",E8="No"),IF(J8="","Data risposta mancante",IF(E8="Sì",IF(SUM(H8:I8)=0,"Verificare quantità",IF(SUM(H8:I8)&gt;SUM(F8:G8),"Confermati oltre invito","Completo")),IF(SUM(H8:I8)&gt;0,"Verificare quantità","Chiuso"))),IF(AND(D8&lt;&gt;"",D8&lt;TODAY()),"Risposta scaduta","Da seguire")))</f>
        <v/>
      </c>
    </row>
    <row r="9" ht="20" customHeight="1">
      <c r="A9" s="17" t="inlineStr">
        <is>
          <t>INV-F006</t>
        </is>
      </c>
      <c r="B9" s="17" t="inlineStr">
        <is>
          <t>Invitato fittizio Faro</t>
        </is>
      </c>
      <c r="C9" s="36" t="n">
        <v>46244</v>
      </c>
      <c r="D9" s="36" t="n">
        <v>46286</v>
      </c>
      <c r="E9" s="19" t="inlineStr">
        <is>
          <t>Sì</t>
        </is>
      </c>
      <c r="F9" s="20" t="n">
        <v>1</v>
      </c>
      <c r="G9" s="20" t="n">
        <v>0</v>
      </c>
      <c r="H9" s="20" t="n">
        <v>0</v>
      </c>
      <c r="I9" s="20" t="n">
        <v>0</v>
      </c>
      <c r="J9" s="36" t="n">
        <v>46275</v>
      </c>
      <c r="K9" s="17" t="inlineStr">
        <is>
          <t>Responsabile fittizio A</t>
        </is>
      </c>
      <c r="L9" s="17" t="inlineStr">
        <is>
          <t>Verifica quantità</t>
        </is>
      </c>
      <c r="M9" s="36" t="n">
        <v>46276</v>
      </c>
      <c r="N9" s="22">
        <f>IF(B9="","",IF(OR(E9="Sì",E9="No"),IF(J9="","Data risposta mancante",IF(E9="Sì",IF(SUM(H9:I9)=0,"Verificare quantità",IF(SUM(H9:I9)&gt;SUM(F9:G9),"Confermati oltre invito","Completo")),IF(SUM(H9:I9)&gt;0,"Verificare quantità","Chiuso"))),IF(AND(D9&lt;&gt;"",D9&lt;TODAY()),"Risposta scaduta","Da seguire")))</f>
        <v/>
      </c>
    </row>
    <row r="10" ht="20" customHeight="1">
      <c r="A10" s="17" t="inlineStr">
        <is>
          <t>INV-F007</t>
        </is>
      </c>
      <c r="B10" s="17" t="inlineStr">
        <is>
          <t>Nucleo fittizio Glicine</t>
        </is>
      </c>
      <c r="C10" s="36" t="n">
        <v>46256</v>
      </c>
      <c r="D10" s="36" t="n">
        <v>46291</v>
      </c>
      <c r="E10" s="19" t="inlineStr">
        <is>
          <t>In attesa</t>
        </is>
      </c>
      <c r="F10" s="20" t="n">
        <v>2</v>
      </c>
      <c r="G10" s="20" t="n">
        <v>2</v>
      </c>
      <c r="H10" s="20" t="n"/>
      <c r="I10" s="20" t="n"/>
      <c r="J10" s="36" t="n"/>
      <c r="K10" s="17" t="inlineStr">
        <is>
          <t>Responsabile fittizio B</t>
        </is>
      </c>
      <c r="L10" s="17" t="inlineStr">
        <is>
          <t>Invio invito</t>
        </is>
      </c>
      <c r="M10" s="36" t="n">
        <v>46256</v>
      </c>
      <c r="N10" s="21">
        <f>IF(B10="","",IF(OR(E10="Sì",E10="No"),IF(J10="","Data risposta mancante",IF(E10="Sì",IF(SUM(H10:I10)=0,"Verificare quantità",IF(SUM(H10:I10)&gt;SUM(F10:G10),"Confermati oltre invito","Completo")),IF(SUM(H10:I10)&gt;0,"Verificare quantità","Chiuso"))),IF(AND(D10&lt;&gt;"",D10&lt;TODAY()),"Risposta scaduta","Da seguire")))</f>
        <v/>
      </c>
    </row>
    <row r="11" ht="20" customHeight="1">
      <c r="A11" s="17" t="inlineStr">
        <is>
          <t>INV-F008</t>
        </is>
      </c>
      <c r="B11" s="17" t="inlineStr">
        <is>
          <t>Invitata fittizia Iris</t>
        </is>
      </c>
      <c r="C11" s="36" t="n">
        <v>46251</v>
      </c>
      <c r="D11" s="36" t="n">
        <v>46281</v>
      </c>
      <c r="E11" s="19" t="inlineStr">
        <is>
          <t>Sì</t>
        </is>
      </c>
      <c r="F11" s="20" t="n">
        <v>2</v>
      </c>
      <c r="G11" s="20" t="n">
        <v>0</v>
      </c>
      <c r="H11" s="20" t="n">
        <v>3</v>
      </c>
      <c r="I11" s="20" t="n">
        <v>0</v>
      </c>
      <c r="J11" s="36" t="n">
        <v>46274</v>
      </c>
      <c r="K11" s="17" t="inlineStr">
        <is>
          <t>Coordinamento fittizio</t>
        </is>
      </c>
      <c r="L11" s="17" t="inlineStr">
        <is>
          <t>Aggiornamento conferma</t>
        </is>
      </c>
      <c r="M11" s="36" t="n">
        <v>46274</v>
      </c>
      <c r="N11" s="22">
        <f>IF(B11="","",IF(OR(E11="Sì",E11="No"),IF(J11="","Data risposta mancante",IF(E11="Sì",IF(SUM(H11:I11)=0,"Verificare quantità",IF(SUM(H11:I11)&gt;SUM(F11:G11),"Confermati oltre invito","Completo")),IF(SUM(H11:I11)&gt;0,"Verificare quantità","Chiuso"))),IF(AND(D11&lt;&gt;"",D11&lt;TODAY()),"Risposta scaduta","Da seguire")))</f>
        <v/>
      </c>
    </row>
    <row r="12" ht="20" customHeight="1">
      <c r="A12" s="17" t="n"/>
      <c r="B12" s="17" t="n"/>
      <c r="C12" s="36" t="n"/>
      <c r="D12" s="36" t="n"/>
      <c r="E12" s="19" t="n"/>
      <c r="F12" s="20" t="n"/>
      <c r="G12" s="20" t="n"/>
      <c r="H12" s="20" t="n"/>
      <c r="I12" s="20" t="n"/>
      <c r="J12" s="36" t="n"/>
      <c r="K12" s="17" t="n"/>
      <c r="L12" s="17" t="n"/>
      <c r="M12" s="36" t="n"/>
      <c r="N12" s="21">
        <f>IF(B12="","",IF(OR(E12="Sì",E12="No"),IF(J12="","Data risposta mancante",IF(E12="Sì",IF(SUM(H12:I12)=0,"Verificare quantità",IF(SUM(H12:I12)&gt;SUM(F12:G12),"Confermati oltre invito","Completo")),IF(SUM(H12:I12)&gt;0,"Verificare quantità","Chiuso"))),IF(AND(D12&lt;&gt;"",D12&lt;TODAY()),"Risposta scaduta","Da seguire")))</f>
        <v/>
      </c>
    </row>
    <row r="13" ht="20" customHeight="1">
      <c r="A13" s="17" t="n"/>
      <c r="B13" s="17" t="n"/>
      <c r="C13" s="36" t="n"/>
      <c r="D13" s="36" t="n"/>
      <c r="E13" s="19" t="n"/>
      <c r="F13" s="20" t="n"/>
      <c r="G13" s="20" t="n"/>
      <c r="H13" s="20" t="n"/>
      <c r="I13" s="20" t="n"/>
      <c r="J13" s="36" t="n"/>
      <c r="K13" s="17" t="n"/>
      <c r="L13" s="17" t="n"/>
      <c r="M13" s="36" t="n"/>
      <c r="N13" s="22">
        <f>IF(B13="","",IF(OR(E13="Sì",E13="No"),IF(J13="","Data risposta mancante",IF(E13="Sì",IF(SUM(H13:I13)=0,"Verificare quantità",IF(SUM(H13:I13)&gt;SUM(F13:G13),"Confermati oltre invito","Completo")),IF(SUM(H13:I13)&gt;0,"Verificare quantità","Chiuso"))),IF(AND(D13&lt;&gt;"",D13&lt;TODAY()),"Risposta scaduta","Da seguire")))</f>
        <v/>
      </c>
    </row>
    <row r="14" ht="20" customHeight="1">
      <c r="A14" s="17" t="n"/>
      <c r="B14" s="17" t="n"/>
      <c r="C14" s="36" t="n"/>
      <c r="D14" s="36" t="n"/>
      <c r="E14" s="19" t="n"/>
      <c r="F14" s="20" t="n"/>
      <c r="G14" s="20" t="n"/>
      <c r="H14" s="20" t="n"/>
      <c r="I14" s="20" t="n"/>
      <c r="J14" s="36" t="n"/>
      <c r="K14" s="17" t="n"/>
      <c r="L14" s="17" t="n"/>
      <c r="M14" s="36" t="n"/>
      <c r="N14" s="21">
        <f>IF(B14="","",IF(OR(E14="Sì",E14="No"),IF(J14="","Data risposta mancante",IF(E14="Sì",IF(SUM(H14:I14)=0,"Verificare quantità",IF(SUM(H14:I14)&gt;SUM(F14:G14),"Confermati oltre invito","Completo")),IF(SUM(H14:I14)&gt;0,"Verificare quantità","Chiuso"))),IF(AND(D14&lt;&gt;"",D14&lt;TODAY()),"Risposta scaduta","Da seguire")))</f>
        <v/>
      </c>
    </row>
    <row r="15" ht="20" customHeight="1">
      <c r="A15" s="17" t="n"/>
      <c r="B15" s="17" t="n"/>
      <c r="C15" s="36" t="n"/>
      <c r="D15" s="36" t="n"/>
      <c r="E15" s="19" t="n"/>
      <c r="F15" s="20" t="n"/>
      <c r="G15" s="20" t="n"/>
      <c r="H15" s="20" t="n"/>
      <c r="I15" s="20" t="n"/>
      <c r="J15" s="36" t="n"/>
      <c r="K15" s="17" t="n"/>
      <c r="L15" s="17" t="n"/>
      <c r="M15" s="36" t="n"/>
      <c r="N15" s="22">
        <f>IF(B15="","",IF(OR(E15="Sì",E15="No"),IF(J15="","Data risposta mancante",IF(E15="Sì",IF(SUM(H15:I15)=0,"Verificare quantità",IF(SUM(H15:I15)&gt;SUM(F15:G15),"Confermati oltre invito","Completo")),IF(SUM(H15:I15)&gt;0,"Verificare quantità","Chiuso"))),IF(AND(D15&lt;&gt;"",D15&lt;TODAY()),"Risposta scaduta","Da seguire")))</f>
        <v/>
      </c>
    </row>
    <row r="16" ht="20" customHeight="1">
      <c r="A16" s="17" t="n"/>
      <c r="B16" s="17" t="n"/>
      <c r="C16" s="36" t="n"/>
      <c r="D16" s="36" t="n"/>
      <c r="E16" s="19" t="n"/>
      <c r="F16" s="20" t="n"/>
      <c r="G16" s="20" t="n"/>
      <c r="H16" s="20" t="n"/>
      <c r="I16" s="20" t="n"/>
      <c r="J16" s="36" t="n"/>
      <c r="K16" s="17" t="n"/>
      <c r="L16" s="17" t="n"/>
      <c r="M16" s="36" t="n"/>
      <c r="N16" s="21">
        <f>IF(B16="","",IF(OR(E16="Sì",E16="No"),IF(J16="","Data risposta mancante",IF(E16="Sì",IF(SUM(H16:I16)=0,"Verificare quantità",IF(SUM(H16:I16)&gt;SUM(F16:G16),"Confermati oltre invito","Completo")),IF(SUM(H16:I16)&gt;0,"Verificare quantità","Chiuso"))),IF(AND(D16&lt;&gt;"",D16&lt;TODAY()),"Risposta scaduta","Da seguire")))</f>
        <v/>
      </c>
    </row>
    <row r="17" ht="20" customHeight="1">
      <c r="A17" s="17" t="n"/>
      <c r="B17" s="17" t="n"/>
      <c r="C17" s="36" t="n"/>
      <c r="D17" s="36" t="n"/>
      <c r="E17" s="19" t="n"/>
      <c r="F17" s="20" t="n"/>
      <c r="G17" s="20" t="n"/>
      <c r="H17" s="20" t="n"/>
      <c r="I17" s="20" t="n"/>
      <c r="J17" s="36" t="n"/>
      <c r="K17" s="17" t="n"/>
      <c r="L17" s="17" t="n"/>
      <c r="M17" s="36" t="n"/>
      <c r="N17" s="22">
        <f>IF(B17="","",IF(OR(E17="Sì",E17="No"),IF(J17="","Data risposta mancante",IF(E17="Sì",IF(SUM(H17:I17)=0,"Verificare quantità",IF(SUM(H17:I17)&gt;SUM(F17:G17),"Confermati oltre invito","Completo")),IF(SUM(H17:I17)&gt;0,"Verificare quantità","Chiuso"))),IF(AND(D17&lt;&gt;"",D17&lt;TODAY()),"Risposta scaduta","Da seguire")))</f>
        <v/>
      </c>
    </row>
    <row r="18" ht="20" customHeight="1">
      <c r="A18" s="17" t="n"/>
      <c r="B18" s="17" t="n"/>
      <c r="C18" s="36" t="n"/>
      <c r="D18" s="36" t="n"/>
      <c r="E18" s="19" t="n"/>
      <c r="F18" s="20" t="n"/>
      <c r="G18" s="20" t="n"/>
      <c r="H18" s="20" t="n"/>
      <c r="I18" s="20" t="n"/>
      <c r="J18" s="36" t="n"/>
      <c r="K18" s="17" t="n"/>
      <c r="L18" s="17" t="n"/>
      <c r="M18" s="36" t="n"/>
      <c r="N18" s="21">
        <f>IF(B18="","",IF(OR(E18="Sì",E18="No"),IF(J18="","Data risposta mancante",IF(E18="Sì",IF(SUM(H18:I18)=0,"Verificare quantità",IF(SUM(H18:I18)&gt;SUM(F18:G18),"Confermati oltre invito","Completo")),IF(SUM(H18:I18)&gt;0,"Verificare quantità","Chiuso"))),IF(AND(D18&lt;&gt;"",D18&lt;TODAY()),"Risposta scaduta","Da seguire")))</f>
        <v/>
      </c>
    </row>
    <row r="19" ht="20" customHeight="1">
      <c r="A19" s="17" t="n"/>
      <c r="B19" s="17" t="n"/>
      <c r="C19" s="36" t="n"/>
      <c r="D19" s="36" t="n"/>
      <c r="E19" s="19" t="n"/>
      <c r="F19" s="20" t="n"/>
      <c r="G19" s="20" t="n"/>
      <c r="H19" s="20" t="n"/>
      <c r="I19" s="20" t="n"/>
      <c r="J19" s="36" t="n"/>
      <c r="K19" s="17" t="n"/>
      <c r="L19" s="17" t="n"/>
      <c r="M19" s="36" t="n"/>
      <c r="N19" s="22">
        <f>IF(B19="","",IF(OR(E19="Sì",E19="No"),IF(J19="","Data risposta mancante",IF(E19="Sì",IF(SUM(H19:I19)=0,"Verificare quantità",IF(SUM(H19:I19)&gt;SUM(F19:G19),"Confermati oltre invito","Completo")),IF(SUM(H19:I19)&gt;0,"Verificare quantità","Chiuso"))),IF(AND(D19&lt;&gt;"",D19&lt;TODAY()),"Risposta scaduta","Da seguire")))</f>
        <v/>
      </c>
    </row>
    <row r="20" ht="20" customHeight="1">
      <c r="A20" s="17" t="n"/>
      <c r="B20" s="17" t="n"/>
      <c r="C20" s="36" t="n"/>
      <c r="D20" s="36" t="n"/>
      <c r="E20" s="19" t="n"/>
      <c r="F20" s="20" t="n"/>
      <c r="G20" s="20" t="n"/>
      <c r="H20" s="20" t="n"/>
      <c r="I20" s="20" t="n"/>
      <c r="J20" s="36" t="n"/>
      <c r="K20" s="17" t="n"/>
      <c r="L20" s="17" t="n"/>
      <c r="M20" s="36" t="n"/>
      <c r="N20" s="21">
        <f>IF(B20="","",IF(OR(E20="Sì",E20="No"),IF(J20="","Data risposta mancante",IF(E20="Sì",IF(SUM(H20:I20)=0,"Verificare quantità",IF(SUM(H20:I20)&gt;SUM(F20:G20),"Confermati oltre invito","Completo")),IF(SUM(H20:I20)&gt;0,"Verificare quantità","Chiuso"))),IF(AND(D20&lt;&gt;"",D20&lt;TODAY()),"Risposta scaduta","Da seguire")))</f>
        <v/>
      </c>
    </row>
    <row r="21" ht="20" customHeight="1">
      <c r="A21" s="17" t="n"/>
      <c r="B21" s="17" t="n"/>
      <c r="C21" s="36" t="n"/>
      <c r="D21" s="36" t="n"/>
      <c r="E21" s="19" t="n"/>
      <c r="F21" s="20" t="n"/>
      <c r="G21" s="20" t="n"/>
      <c r="H21" s="20" t="n"/>
      <c r="I21" s="20" t="n"/>
      <c r="J21" s="36" t="n"/>
      <c r="K21" s="17" t="n"/>
      <c r="L21" s="17" t="n"/>
      <c r="M21" s="36" t="n"/>
      <c r="N21" s="22">
        <f>IF(B21="","",IF(OR(E21="Sì",E21="No"),IF(J21="","Data risposta mancante",IF(E21="Sì",IF(SUM(H21:I21)=0,"Verificare quantità",IF(SUM(H21:I21)&gt;SUM(F21:G21),"Confermati oltre invito","Completo")),IF(SUM(H21:I21)&gt;0,"Verificare quantità","Chiuso"))),IF(AND(D21&lt;&gt;"",D21&lt;TODAY()),"Risposta scaduta","Da seguire")))</f>
        <v/>
      </c>
    </row>
    <row r="22" ht="20" customHeight="1">
      <c r="A22" s="17" t="n"/>
      <c r="B22" s="17" t="n"/>
      <c r="C22" s="36" t="n"/>
      <c r="D22" s="36" t="n"/>
      <c r="E22" s="19" t="n"/>
      <c r="F22" s="20" t="n"/>
      <c r="G22" s="20" t="n"/>
      <c r="H22" s="20" t="n"/>
      <c r="I22" s="20" t="n"/>
      <c r="J22" s="36" t="n"/>
      <c r="K22" s="17" t="n"/>
      <c r="L22" s="17" t="n"/>
      <c r="M22" s="36" t="n"/>
      <c r="N22" s="21">
        <f>IF(B22="","",IF(OR(E22="Sì",E22="No"),IF(J22="","Data risposta mancante",IF(E22="Sì",IF(SUM(H22:I22)=0,"Verificare quantità",IF(SUM(H22:I22)&gt;SUM(F22:G22),"Confermati oltre invito","Completo")),IF(SUM(H22:I22)&gt;0,"Verificare quantità","Chiuso"))),IF(AND(D22&lt;&gt;"",D22&lt;TODAY()),"Risposta scaduta","Da seguire")))</f>
        <v/>
      </c>
    </row>
    <row r="23" ht="20" customHeight="1">
      <c r="A23" s="17" t="n"/>
      <c r="B23" s="17" t="n"/>
      <c r="C23" s="36" t="n"/>
      <c r="D23" s="36" t="n"/>
      <c r="E23" s="19" t="n"/>
      <c r="F23" s="20" t="n"/>
      <c r="G23" s="20" t="n"/>
      <c r="H23" s="20" t="n"/>
      <c r="I23" s="20" t="n"/>
      <c r="J23" s="36" t="n"/>
      <c r="K23" s="17" t="n"/>
      <c r="L23" s="17" t="n"/>
      <c r="M23" s="36" t="n"/>
      <c r="N23" s="22">
        <f>IF(B23="","",IF(OR(E23="Sì",E23="No"),IF(J23="","Data risposta mancante",IF(E23="Sì",IF(SUM(H23:I23)=0,"Verificare quantità",IF(SUM(H23:I23)&gt;SUM(F23:G23),"Confermati oltre invito","Completo")),IF(SUM(H23:I23)&gt;0,"Verificare quantità","Chiuso"))),IF(AND(D23&lt;&gt;"",D23&lt;TODAY()),"Risposta scaduta","Da seguire")))</f>
        <v/>
      </c>
    </row>
    <row r="24" ht="20" customHeight="1">
      <c r="A24" s="17" t="n"/>
      <c r="B24" s="17" t="n"/>
      <c r="C24" s="36" t="n"/>
      <c r="D24" s="36" t="n"/>
      <c r="E24" s="19" t="n"/>
      <c r="F24" s="20" t="n"/>
      <c r="G24" s="20" t="n"/>
      <c r="H24" s="20" t="n"/>
      <c r="I24" s="20" t="n"/>
      <c r="J24" s="36" t="n"/>
      <c r="K24" s="17" t="n"/>
      <c r="L24" s="17" t="n"/>
      <c r="M24" s="36" t="n"/>
      <c r="N24" s="21">
        <f>IF(B24="","",IF(OR(E24="Sì",E24="No"),IF(J24="","Data risposta mancante",IF(E24="Sì",IF(SUM(H24:I24)=0,"Verificare quantità",IF(SUM(H24:I24)&gt;SUM(F24:G24),"Confermati oltre invito","Completo")),IF(SUM(H24:I24)&gt;0,"Verificare quantità","Chiuso"))),IF(AND(D24&lt;&gt;"",D24&lt;TODAY()),"Risposta scaduta","Da seguire")))</f>
        <v/>
      </c>
    </row>
    <row r="25" ht="20" customHeight="1">
      <c r="A25" s="17" t="n"/>
      <c r="B25" s="17" t="n"/>
      <c r="C25" s="36" t="n"/>
      <c r="D25" s="36" t="n"/>
      <c r="E25" s="19" t="n"/>
      <c r="F25" s="20" t="n"/>
      <c r="G25" s="20" t="n"/>
      <c r="H25" s="20" t="n"/>
      <c r="I25" s="20" t="n"/>
      <c r="J25" s="36" t="n"/>
      <c r="K25" s="17" t="n"/>
      <c r="L25" s="17" t="n"/>
      <c r="M25" s="36" t="n"/>
      <c r="N25" s="22">
        <f>IF(B25="","",IF(OR(E25="Sì",E25="No"),IF(J25="","Data risposta mancante",IF(E25="Sì",IF(SUM(H25:I25)=0,"Verificare quantità",IF(SUM(H25:I25)&gt;SUM(F25:G25),"Confermati oltre invito","Completo")),IF(SUM(H25:I25)&gt;0,"Verificare quantità","Chiuso"))),IF(AND(D25&lt;&gt;"",D25&lt;TODAY()),"Risposta scaduta","Da seguire")))</f>
        <v/>
      </c>
    </row>
    <row r="26" ht="20" customHeight="1">
      <c r="A26" s="17" t="n"/>
      <c r="B26" s="17" t="n"/>
      <c r="C26" s="36" t="n"/>
      <c r="D26" s="36" t="n"/>
      <c r="E26" s="19" t="n"/>
      <c r="F26" s="20" t="n"/>
      <c r="G26" s="20" t="n"/>
      <c r="H26" s="20" t="n"/>
      <c r="I26" s="20" t="n"/>
      <c r="J26" s="36" t="n"/>
      <c r="K26" s="17" t="n"/>
      <c r="L26" s="17" t="n"/>
      <c r="M26" s="36" t="n"/>
      <c r="N26" s="21">
        <f>IF(B26="","",IF(OR(E26="Sì",E26="No"),IF(J26="","Data risposta mancante",IF(E26="Sì",IF(SUM(H26:I26)=0,"Verificare quantità",IF(SUM(H26:I26)&gt;SUM(F26:G26),"Confermati oltre invito","Completo")),IF(SUM(H26:I26)&gt;0,"Verificare quantità","Chiuso"))),IF(AND(D26&lt;&gt;"",D26&lt;TODAY()),"Risposta scaduta","Da seguire")))</f>
        <v/>
      </c>
    </row>
    <row r="27" ht="20" customHeight="1">
      <c r="A27" s="17" t="n"/>
      <c r="B27" s="17" t="n"/>
      <c r="C27" s="36" t="n"/>
      <c r="D27" s="36" t="n"/>
      <c r="E27" s="19" t="n"/>
      <c r="F27" s="20" t="n"/>
      <c r="G27" s="20" t="n"/>
      <c r="H27" s="20" t="n"/>
      <c r="I27" s="20" t="n"/>
      <c r="J27" s="36" t="n"/>
      <c r="K27" s="17" t="n"/>
      <c r="L27" s="17" t="n"/>
      <c r="M27" s="36" t="n"/>
      <c r="N27" s="22">
        <f>IF(B27="","",IF(OR(E27="Sì",E27="No"),IF(J27="","Data risposta mancante",IF(E27="Sì",IF(SUM(H27:I27)=0,"Verificare quantità",IF(SUM(H27:I27)&gt;SUM(F27:G27),"Confermati oltre invito","Completo")),IF(SUM(H27:I27)&gt;0,"Verificare quantità","Chiuso"))),IF(AND(D27&lt;&gt;"",D27&lt;TODAY()),"Risposta scaduta","Da seguire")))</f>
        <v/>
      </c>
    </row>
    <row r="28" ht="20" customHeight="1">
      <c r="A28" s="17" t="n"/>
      <c r="B28" s="17" t="n"/>
      <c r="C28" s="36" t="n"/>
      <c r="D28" s="36" t="n"/>
      <c r="E28" s="19" t="n"/>
      <c r="F28" s="20" t="n"/>
      <c r="G28" s="20" t="n"/>
      <c r="H28" s="20" t="n"/>
      <c r="I28" s="20" t="n"/>
      <c r="J28" s="36" t="n"/>
      <c r="K28" s="17" t="n"/>
      <c r="L28" s="17" t="n"/>
      <c r="M28" s="36" t="n"/>
      <c r="N28" s="21">
        <f>IF(B28="","",IF(OR(E28="Sì",E28="No"),IF(J28="","Data risposta mancante",IF(E28="Sì",IF(SUM(H28:I28)=0,"Verificare quantità",IF(SUM(H28:I28)&gt;SUM(F28:G28),"Confermati oltre invito","Completo")),IF(SUM(H28:I28)&gt;0,"Verificare quantità","Chiuso"))),IF(AND(D28&lt;&gt;"",D28&lt;TODAY()),"Risposta scaduta","Da seguire")))</f>
        <v/>
      </c>
    </row>
    <row r="29" ht="20" customHeight="1">
      <c r="A29" s="17" t="n"/>
      <c r="B29" s="17" t="n"/>
      <c r="C29" s="36" t="n"/>
      <c r="D29" s="36" t="n"/>
      <c r="E29" s="19" t="n"/>
      <c r="F29" s="20" t="n"/>
      <c r="G29" s="20" t="n"/>
      <c r="H29" s="20" t="n"/>
      <c r="I29" s="20" t="n"/>
      <c r="J29" s="36" t="n"/>
      <c r="K29" s="17" t="n"/>
      <c r="L29" s="17" t="n"/>
      <c r="M29" s="36" t="n"/>
      <c r="N29" s="22">
        <f>IF(B29="","",IF(OR(E29="Sì",E29="No"),IF(J29="","Data risposta mancante",IF(E29="Sì",IF(SUM(H29:I29)=0,"Verificare quantità",IF(SUM(H29:I29)&gt;SUM(F29:G29),"Confermati oltre invito","Completo")),IF(SUM(H29:I29)&gt;0,"Verificare quantità","Chiuso"))),IF(AND(D29&lt;&gt;"",D29&lt;TODAY()),"Risposta scaduta","Da seguire")))</f>
        <v/>
      </c>
    </row>
    <row r="30" ht="20" customHeight="1">
      <c r="A30" s="17" t="n"/>
      <c r="B30" s="17" t="n"/>
      <c r="C30" s="36" t="n"/>
      <c r="D30" s="36" t="n"/>
      <c r="E30" s="19" t="n"/>
      <c r="F30" s="20" t="n"/>
      <c r="G30" s="20" t="n"/>
      <c r="H30" s="20" t="n"/>
      <c r="I30" s="20" t="n"/>
      <c r="J30" s="36" t="n"/>
      <c r="K30" s="17" t="n"/>
      <c r="L30" s="17" t="n"/>
      <c r="M30" s="36" t="n"/>
      <c r="N30" s="21">
        <f>IF(B30="","",IF(OR(E30="Sì",E30="No"),IF(J30="","Data risposta mancante",IF(E30="Sì",IF(SUM(H30:I30)=0,"Verificare quantità",IF(SUM(H30:I30)&gt;SUM(F30:G30),"Confermati oltre invito","Completo")),IF(SUM(H30:I30)&gt;0,"Verificare quantità","Chiuso"))),IF(AND(D30&lt;&gt;"",D30&lt;TODAY()),"Risposta scaduta","Da seguire")))</f>
        <v/>
      </c>
    </row>
    <row r="31" ht="20" customHeight="1">
      <c r="A31" s="17" t="n"/>
      <c r="B31" s="17" t="n"/>
      <c r="C31" s="36" t="n"/>
      <c r="D31" s="36" t="n"/>
      <c r="E31" s="19" t="n"/>
      <c r="F31" s="20" t="n"/>
      <c r="G31" s="20" t="n"/>
      <c r="H31" s="20" t="n"/>
      <c r="I31" s="20" t="n"/>
      <c r="J31" s="36" t="n"/>
      <c r="K31" s="17" t="n"/>
      <c r="L31" s="17" t="n"/>
      <c r="M31" s="36" t="n"/>
      <c r="N31" s="22">
        <f>IF(B31="","",IF(OR(E31="Sì",E31="No"),IF(J31="","Data risposta mancante",IF(E31="Sì",IF(SUM(H31:I31)=0,"Verificare quantità",IF(SUM(H31:I31)&gt;SUM(F31:G31),"Confermati oltre invito","Completo")),IF(SUM(H31:I31)&gt;0,"Verificare quantità","Chiuso"))),IF(AND(D31&lt;&gt;"",D31&lt;TODAY()),"Risposta scaduta","Da seguire")))</f>
        <v/>
      </c>
    </row>
    <row r="32" ht="20" customHeight="1">
      <c r="A32" s="17" t="n"/>
      <c r="B32" s="17" t="n"/>
      <c r="C32" s="36" t="n"/>
      <c r="D32" s="36" t="n"/>
      <c r="E32" s="19" t="n"/>
      <c r="F32" s="20" t="n"/>
      <c r="G32" s="20" t="n"/>
      <c r="H32" s="20" t="n"/>
      <c r="I32" s="20" t="n"/>
      <c r="J32" s="36" t="n"/>
      <c r="K32" s="17" t="n"/>
      <c r="L32" s="17" t="n"/>
      <c r="M32" s="36" t="n"/>
      <c r="N32" s="21">
        <f>IF(B32="","",IF(OR(E32="Sì",E32="No"),IF(J32="","Data risposta mancante",IF(E32="Sì",IF(SUM(H32:I32)=0,"Verificare quantità",IF(SUM(H32:I32)&gt;SUM(F32:G32),"Confermati oltre invito","Completo")),IF(SUM(H32:I32)&gt;0,"Verificare quantità","Chiuso"))),IF(AND(D32&lt;&gt;"",D32&lt;TODAY()),"Risposta scaduta","Da seguire")))</f>
        <v/>
      </c>
    </row>
    <row r="33" ht="20" customHeight="1">
      <c r="A33" s="17" t="n"/>
      <c r="B33" s="17" t="n"/>
      <c r="C33" s="36" t="n"/>
      <c r="D33" s="36" t="n"/>
      <c r="E33" s="19" t="n"/>
      <c r="F33" s="20" t="n"/>
      <c r="G33" s="20" t="n"/>
      <c r="H33" s="20" t="n"/>
      <c r="I33" s="20" t="n"/>
      <c r="J33" s="36" t="n"/>
      <c r="K33" s="17" t="n"/>
      <c r="L33" s="17" t="n"/>
      <c r="M33" s="36" t="n"/>
      <c r="N33" s="22">
        <f>IF(B33="","",IF(OR(E33="Sì",E33="No"),IF(J33="","Data risposta mancante",IF(E33="Sì",IF(SUM(H33:I33)=0,"Verificare quantità",IF(SUM(H33:I33)&gt;SUM(F33:G33),"Confermati oltre invito","Completo")),IF(SUM(H33:I33)&gt;0,"Verificare quantità","Chiuso"))),IF(AND(D33&lt;&gt;"",D33&lt;TODAY()),"Risposta scaduta","Da seguire")))</f>
        <v/>
      </c>
    </row>
    <row r="34" ht="20" customHeight="1">
      <c r="A34" s="17" t="n"/>
      <c r="B34" s="17" t="n"/>
      <c r="C34" s="36" t="n"/>
      <c r="D34" s="36" t="n"/>
      <c r="E34" s="19" t="n"/>
      <c r="F34" s="20" t="n"/>
      <c r="G34" s="20" t="n"/>
      <c r="H34" s="20" t="n"/>
      <c r="I34" s="20" t="n"/>
      <c r="J34" s="36" t="n"/>
      <c r="K34" s="17" t="n"/>
      <c r="L34" s="17" t="n"/>
      <c r="M34" s="36" t="n"/>
      <c r="N34" s="21">
        <f>IF(B34="","",IF(OR(E34="Sì",E34="No"),IF(J34="","Data risposta mancante",IF(E34="Sì",IF(SUM(H34:I34)=0,"Verificare quantità",IF(SUM(H34:I34)&gt;SUM(F34:G34),"Confermati oltre invito","Completo")),IF(SUM(H34:I34)&gt;0,"Verificare quantità","Chiuso"))),IF(AND(D34&lt;&gt;"",D34&lt;TODAY()),"Risposta scaduta","Da seguire")))</f>
        <v/>
      </c>
    </row>
    <row r="35" ht="20" customHeight="1">
      <c r="A35" s="17" t="n"/>
      <c r="B35" s="17" t="n"/>
      <c r="C35" s="36" t="n"/>
      <c r="D35" s="36" t="n"/>
      <c r="E35" s="19" t="n"/>
      <c r="F35" s="20" t="n"/>
      <c r="G35" s="20" t="n"/>
      <c r="H35" s="20" t="n"/>
      <c r="I35" s="20" t="n"/>
      <c r="J35" s="36" t="n"/>
      <c r="K35" s="17" t="n"/>
      <c r="L35" s="17" t="n"/>
      <c r="M35" s="36" t="n"/>
      <c r="N35" s="22">
        <f>IF(B35="","",IF(OR(E35="Sì",E35="No"),IF(J35="","Data risposta mancante",IF(E35="Sì",IF(SUM(H35:I35)=0,"Verificare quantità",IF(SUM(H35:I35)&gt;SUM(F35:G35),"Confermati oltre invito","Completo")),IF(SUM(H35:I35)&gt;0,"Verificare quantità","Chiuso"))),IF(AND(D35&lt;&gt;"",D35&lt;TODAY()),"Risposta scaduta","Da seguire")))</f>
        <v/>
      </c>
    </row>
    <row r="36" ht="20" customHeight="1">
      <c r="A36" s="17" t="n"/>
      <c r="B36" s="17" t="n"/>
      <c r="C36" s="36" t="n"/>
      <c r="D36" s="36" t="n"/>
      <c r="E36" s="19" t="n"/>
      <c r="F36" s="20" t="n"/>
      <c r="G36" s="20" t="n"/>
      <c r="H36" s="20" t="n"/>
      <c r="I36" s="20" t="n"/>
      <c r="J36" s="36" t="n"/>
      <c r="K36" s="17" t="n"/>
      <c r="L36" s="17" t="n"/>
      <c r="M36" s="36" t="n"/>
      <c r="N36" s="21">
        <f>IF(B36="","",IF(OR(E36="Sì",E36="No"),IF(J36="","Data risposta mancante",IF(E36="Sì",IF(SUM(H36:I36)=0,"Verificare quantità",IF(SUM(H36:I36)&gt;SUM(F36:G36),"Confermati oltre invito","Completo")),IF(SUM(H36:I36)&gt;0,"Verificare quantità","Chiuso"))),IF(AND(D36&lt;&gt;"",D36&lt;TODAY()),"Risposta scaduta","Da seguire")))</f>
        <v/>
      </c>
    </row>
    <row r="37" ht="20" customHeight="1">
      <c r="A37" s="17" t="n"/>
      <c r="B37" s="17" t="n"/>
      <c r="C37" s="36" t="n"/>
      <c r="D37" s="36" t="n"/>
      <c r="E37" s="19" t="n"/>
      <c r="F37" s="20" t="n"/>
      <c r="G37" s="20" t="n"/>
      <c r="H37" s="20" t="n"/>
      <c r="I37" s="20" t="n"/>
      <c r="J37" s="36" t="n"/>
      <c r="K37" s="17" t="n"/>
      <c r="L37" s="17" t="n"/>
      <c r="M37" s="36" t="n"/>
      <c r="N37" s="22">
        <f>IF(B37="","",IF(OR(E37="Sì",E37="No"),IF(J37="","Data risposta mancante",IF(E37="Sì",IF(SUM(H37:I37)=0,"Verificare quantità",IF(SUM(H37:I37)&gt;SUM(F37:G37),"Confermati oltre invito","Completo")),IF(SUM(H37:I37)&gt;0,"Verificare quantità","Chiuso"))),IF(AND(D37&lt;&gt;"",D37&lt;TODAY()),"Risposta scaduta","Da seguire")))</f>
        <v/>
      </c>
    </row>
    <row r="38" ht="20" customHeight="1">
      <c r="A38" s="17" t="n"/>
      <c r="B38" s="17" t="n"/>
      <c r="C38" s="36" t="n"/>
      <c r="D38" s="36" t="n"/>
      <c r="E38" s="19" t="n"/>
      <c r="F38" s="20" t="n"/>
      <c r="G38" s="20" t="n"/>
      <c r="H38" s="20" t="n"/>
      <c r="I38" s="20" t="n"/>
      <c r="J38" s="36" t="n"/>
      <c r="K38" s="17" t="n"/>
      <c r="L38" s="17" t="n"/>
      <c r="M38" s="36" t="n"/>
      <c r="N38" s="21">
        <f>IF(B38="","",IF(OR(E38="Sì",E38="No"),IF(J38="","Data risposta mancante",IF(E38="Sì",IF(SUM(H38:I38)=0,"Verificare quantità",IF(SUM(H38:I38)&gt;SUM(F38:G38),"Confermati oltre invito","Completo")),IF(SUM(H38:I38)&gt;0,"Verificare quantità","Chiuso"))),IF(AND(D38&lt;&gt;"",D38&lt;TODAY()),"Risposta scaduta","Da seguire")))</f>
        <v/>
      </c>
    </row>
    <row r="39" ht="20" customHeight="1">
      <c r="A39" s="17" t="n"/>
      <c r="B39" s="17" t="n"/>
      <c r="C39" s="36" t="n"/>
      <c r="D39" s="36" t="n"/>
      <c r="E39" s="19" t="n"/>
      <c r="F39" s="20" t="n"/>
      <c r="G39" s="20" t="n"/>
      <c r="H39" s="20" t="n"/>
      <c r="I39" s="20" t="n"/>
      <c r="J39" s="36" t="n"/>
      <c r="K39" s="17" t="n"/>
      <c r="L39" s="17" t="n"/>
      <c r="M39" s="36" t="n"/>
      <c r="N39" s="22">
        <f>IF(B39="","",IF(OR(E39="Sì",E39="No"),IF(J39="","Data risposta mancante",IF(E39="Sì",IF(SUM(H39:I39)=0,"Verificare quantità",IF(SUM(H39:I39)&gt;SUM(F39:G39),"Confermati oltre invito","Completo")),IF(SUM(H39:I39)&gt;0,"Verificare quantità","Chiuso"))),IF(AND(D39&lt;&gt;"",D39&lt;TODAY()),"Risposta scaduta","Da seguire")))</f>
        <v/>
      </c>
    </row>
    <row r="40" ht="20" customHeight="1">
      <c r="A40" s="17" t="n"/>
      <c r="B40" s="17" t="n"/>
      <c r="C40" s="36" t="n"/>
      <c r="D40" s="36" t="n"/>
      <c r="E40" s="19" t="n"/>
      <c r="F40" s="20" t="n"/>
      <c r="G40" s="20" t="n"/>
      <c r="H40" s="20" t="n"/>
      <c r="I40" s="20" t="n"/>
      <c r="J40" s="36" t="n"/>
      <c r="K40" s="17" t="n"/>
      <c r="L40" s="17" t="n"/>
      <c r="M40" s="36" t="n"/>
      <c r="N40" s="21">
        <f>IF(B40="","",IF(OR(E40="Sì",E40="No"),IF(J40="","Data risposta mancante",IF(E40="Sì",IF(SUM(H40:I40)=0,"Verificare quantità",IF(SUM(H40:I40)&gt;SUM(F40:G40),"Confermati oltre invito","Completo")),IF(SUM(H40:I40)&gt;0,"Verificare quantità","Chiuso"))),IF(AND(D40&lt;&gt;"",D40&lt;TODAY()),"Risposta scaduta","Da seguire")))</f>
        <v/>
      </c>
    </row>
    <row r="41" ht="20" customHeight="1">
      <c r="A41" s="17" t="n"/>
      <c r="B41" s="17" t="n"/>
      <c r="C41" s="36" t="n"/>
      <c r="D41" s="36" t="n"/>
      <c r="E41" s="19" t="n"/>
      <c r="F41" s="20" t="n"/>
      <c r="G41" s="20" t="n"/>
      <c r="H41" s="20" t="n"/>
      <c r="I41" s="20" t="n"/>
      <c r="J41" s="36" t="n"/>
      <c r="K41" s="17" t="n"/>
      <c r="L41" s="17" t="n"/>
      <c r="M41" s="36" t="n"/>
      <c r="N41" s="22">
        <f>IF(B41="","",IF(OR(E41="Sì",E41="No"),IF(J41="","Data risposta mancante",IF(E41="Sì",IF(SUM(H41:I41)=0,"Verificare quantità",IF(SUM(H41:I41)&gt;SUM(F41:G41),"Confermati oltre invito","Completo")),IF(SUM(H41:I41)&gt;0,"Verificare quantità","Chiuso"))),IF(AND(D41&lt;&gt;"",D41&lt;TODAY()),"Risposta scaduta","Da seguire")))</f>
        <v/>
      </c>
    </row>
    <row r="42" ht="20" customHeight="1">
      <c r="A42" s="17" t="n"/>
      <c r="B42" s="17" t="n"/>
      <c r="C42" s="36" t="n"/>
      <c r="D42" s="36" t="n"/>
      <c r="E42" s="19" t="n"/>
      <c r="F42" s="20" t="n"/>
      <c r="G42" s="20" t="n"/>
      <c r="H42" s="20" t="n"/>
      <c r="I42" s="20" t="n"/>
      <c r="J42" s="36" t="n"/>
      <c r="K42" s="17" t="n"/>
      <c r="L42" s="17" t="n"/>
      <c r="M42" s="36" t="n"/>
      <c r="N42" s="21">
        <f>IF(B42="","",IF(OR(E42="Sì",E42="No"),IF(J42="","Data risposta mancante",IF(E42="Sì",IF(SUM(H42:I42)=0,"Verificare quantità",IF(SUM(H42:I42)&gt;SUM(F42:G42),"Confermati oltre invito","Completo")),IF(SUM(H42:I42)&gt;0,"Verificare quantità","Chiuso"))),IF(AND(D42&lt;&gt;"",D42&lt;TODAY()),"Risposta scaduta","Da seguire")))</f>
        <v/>
      </c>
    </row>
    <row r="43" ht="20" customHeight="1">
      <c r="A43" s="17" t="n"/>
      <c r="B43" s="17" t="n"/>
      <c r="C43" s="36" t="n"/>
      <c r="D43" s="36" t="n"/>
      <c r="E43" s="19" t="n"/>
      <c r="F43" s="20" t="n"/>
      <c r="G43" s="20" t="n"/>
      <c r="H43" s="20" t="n"/>
      <c r="I43" s="20" t="n"/>
      <c r="J43" s="36" t="n"/>
      <c r="K43" s="17" t="n"/>
      <c r="L43" s="17" t="n"/>
      <c r="M43" s="36" t="n"/>
      <c r="N43" s="22">
        <f>IF(B43="","",IF(OR(E43="Sì",E43="No"),IF(J43="","Data risposta mancante",IF(E43="Sì",IF(SUM(H43:I43)=0,"Verificare quantità",IF(SUM(H43:I43)&gt;SUM(F43:G43),"Confermati oltre invito","Completo")),IF(SUM(H43:I43)&gt;0,"Verificare quantità","Chiuso"))),IF(AND(D43&lt;&gt;"",D43&lt;TODAY()),"Risposta scaduta","Da seguire")))</f>
        <v/>
      </c>
    </row>
    <row r="44" ht="20" customHeight="1">
      <c r="A44" s="17" t="n"/>
      <c r="B44" s="17" t="n"/>
      <c r="C44" s="36" t="n"/>
      <c r="D44" s="36" t="n"/>
      <c r="E44" s="19" t="n"/>
      <c r="F44" s="20" t="n"/>
      <c r="G44" s="20" t="n"/>
      <c r="H44" s="20" t="n"/>
      <c r="I44" s="20" t="n"/>
      <c r="J44" s="36" t="n"/>
      <c r="K44" s="17" t="n"/>
      <c r="L44" s="17" t="n"/>
      <c r="M44" s="36" t="n"/>
      <c r="N44" s="21">
        <f>IF(B44="","",IF(OR(E44="Sì",E44="No"),IF(J44="","Data risposta mancante",IF(E44="Sì",IF(SUM(H44:I44)=0,"Verificare quantità",IF(SUM(H44:I44)&gt;SUM(F44:G44),"Confermati oltre invito","Completo")),IF(SUM(H44:I44)&gt;0,"Verificare quantità","Chiuso"))),IF(AND(D44&lt;&gt;"",D44&lt;TODAY()),"Risposta scaduta","Da seguire")))</f>
        <v/>
      </c>
    </row>
    <row r="45" ht="20" customHeight="1">
      <c r="A45" s="17" t="n"/>
      <c r="B45" s="17" t="n"/>
      <c r="C45" s="36" t="n"/>
      <c r="D45" s="36" t="n"/>
      <c r="E45" s="19" t="n"/>
      <c r="F45" s="20" t="n"/>
      <c r="G45" s="20" t="n"/>
      <c r="H45" s="20" t="n"/>
      <c r="I45" s="20" t="n"/>
      <c r="J45" s="36" t="n"/>
      <c r="K45" s="17" t="n"/>
      <c r="L45" s="17" t="n"/>
      <c r="M45" s="36" t="n"/>
      <c r="N45" s="22">
        <f>IF(B45="","",IF(OR(E45="Sì",E45="No"),IF(J45="","Data risposta mancante",IF(E45="Sì",IF(SUM(H45:I45)=0,"Verificare quantità",IF(SUM(H45:I45)&gt;SUM(F45:G45),"Confermati oltre invito","Completo")),IF(SUM(H45:I45)&gt;0,"Verificare quantità","Chiuso"))),IF(AND(D45&lt;&gt;"",D45&lt;TODAY()),"Risposta scaduta","Da seguire")))</f>
        <v/>
      </c>
    </row>
    <row r="46" ht="20" customHeight="1">
      <c r="A46" s="17" t="n"/>
      <c r="B46" s="17" t="n"/>
      <c r="C46" s="36" t="n"/>
      <c r="D46" s="36" t="n"/>
      <c r="E46" s="19" t="n"/>
      <c r="F46" s="20" t="n"/>
      <c r="G46" s="20" t="n"/>
      <c r="H46" s="20" t="n"/>
      <c r="I46" s="20" t="n"/>
      <c r="J46" s="36" t="n"/>
      <c r="K46" s="17" t="n"/>
      <c r="L46" s="17" t="n"/>
      <c r="M46" s="36" t="n"/>
      <c r="N46" s="21">
        <f>IF(B46="","",IF(OR(E46="Sì",E46="No"),IF(J46="","Data risposta mancante",IF(E46="Sì",IF(SUM(H46:I46)=0,"Verificare quantità",IF(SUM(H46:I46)&gt;SUM(F46:G46),"Confermati oltre invito","Completo")),IF(SUM(H46:I46)&gt;0,"Verificare quantità","Chiuso"))),IF(AND(D46&lt;&gt;"",D46&lt;TODAY()),"Risposta scaduta","Da seguire")))</f>
        <v/>
      </c>
    </row>
    <row r="47" ht="20" customHeight="1">
      <c r="A47" s="17" t="n"/>
      <c r="B47" s="17" t="n"/>
      <c r="C47" s="36" t="n"/>
      <c r="D47" s="36" t="n"/>
      <c r="E47" s="19" t="n"/>
      <c r="F47" s="20" t="n"/>
      <c r="G47" s="20" t="n"/>
      <c r="H47" s="20" t="n"/>
      <c r="I47" s="20" t="n"/>
      <c r="J47" s="36" t="n"/>
      <c r="K47" s="17" t="n"/>
      <c r="L47" s="17" t="n"/>
      <c r="M47" s="36" t="n"/>
      <c r="N47" s="22">
        <f>IF(B47="","",IF(OR(E47="Sì",E47="No"),IF(J47="","Data risposta mancante",IF(E47="Sì",IF(SUM(H47:I47)=0,"Verificare quantità",IF(SUM(H47:I47)&gt;SUM(F47:G47),"Confermati oltre invito","Completo")),IF(SUM(H47:I47)&gt;0,"Verificare quantità","Chiuso"))),IF(AND(D47&lt;&gt;"",D47&lt;TODAY()),"Risposta scaduta","Da seguire")))</f>
        <v/>
      </c>
    </row>
    <row r="48" ht="20" customHeight="1">
      <c r="A48" s="17" t="n"/>
      <c r="B48" s="17" t="n"/>
      <c r="C48" s="36" t="n"/>
      <c r="D48" s="36" t="n"/>
      <c r="E48" s="19" t="n"/>
      <c r="F48" s="20" t="n"/>
      <c r="G48" s="20" t="n"/>
      <c r="H48" s="20" t="n"/>
      <c r="I48" s="20" t="n"/>
      <c r="J48" s="36" t="n"/>
      <c r="K48" s="17" t="n"/>
      <c r="L48" s="17" t="n"/>
      <c r="M48" s="36" t="n"/>
      <c r="N48" s="21">
        <f>IF(B48="","",IF(OR(E48="Sì",E48="No"),IF(J48="","Data risposta mancante",IF(E48="Sì",IF(SUM(H48:I48)=0,"Verificare quantità",IF(SUM(H48:I48)&gt;SUM(F48:G48),"Confermati oltre invito","Completo")),IF(SUM(H48:I48)&gt;0,"Verificare quantità","Chiuso"))),IF(AND(D48&lt;&gt;"",D48&lt;TODAY()),"Risposta scaduta","Da seguire")))</f>
        <v/>
      </c>
    </row>
    <row r="49" ht="20" customHeight="1">
      <c r="A49" s="17" t="n"/>
      <c r="B49" s="17" t="n"/>
      <c r="C49" s="36" t="n"/>
      <c r="D49" s="36" t="n"/>
      <c r="E49" s="19" t="n"/>
      <c r="F49" s="20" t="n"/>
      <c r="G49" s="20" t="n"/>
      <c r="H49" s="20" t="n"/>
      <c r="I49" s="20" t="n"/>
      <c r="J49" s="36" t="n"/>
      <c r="K49" s="17" t="n"/>
      <c r="L49" s="17" t="n"/>
      <c r="M49" s="36" t="n"/>
      <c r="N49" s="22">
        <f>IF(B49="","",IF(OR(E49="Sì",E49="No"),IF(J49="","Data risposta mancante",IF(E49="Sì",IF(SUM(H49:I49)=0,"Verificare quantità",IF(SUM(H49:I49)&gt;SUM(F49:G49),"Confermati oltre invito","Completo")),IF(SUM(H49:I49)&gt;0,"Verificare quantità","Chiuso"))),IF(AND(D49&lt;&gt;"",D49&lt;TODAY()),"Risposta scaduta","Da seguire")))</f>
        <v/>
      </c>
    </row>
    <row r="50" ht="20" customHeight="1">
      <c r="A50" s="17" t="n"/>
      <c r="B50" s="17" t="n"/>
      <c r="C50" s="36" t="n"/>
      <c r="D50" s="36" t="n"/>
      <c r="E50" s="19" t="n"/>
      <c r="F50" s="20" t="n"/>
      <c r="G50" s="20" t="n"/>
      <c r="H50" s="20" t="n"/>
      <c r="I50" s="20" t="n"/>
      <c r="J50" s="36" t="n"/>
      <c r="K50" s="17" t="n"/>
      <c r="L50" s="17" t="n"/>
      <c r="M50" s="36" t="n"/>
      <c r="N50" s="21">
        <f>IF(B50="","",IF(OR(E50="Sì",E50="No"),IF(J50="","Data risposta mancante",IF(E50="Sì",IF(SUM(H50:I50)=0,"Verificare quantità",IF(SUM(H50:I50)&gt;SUM(F50:G50),"Confermati oltre invito","Completo")),IF(SUM(H50:I50)&gt;0,"Verificare quantità","Chiuso"))),IF(AND(D50&lt;&gt;"",D50&lt;TODAY()),"Risposta scaduta","Da seguire")))</f>
        <v/>
      </c>
    </row>
    <row r="51" ht="20" customHeight="1">
      <c r="A51" s="17" t="n"/>
      <c r="B51" s="17" t="n"/>
      <c r="C51" s="36" t="n"/>
      <c r="D51" s="36" t="n"/>
      <c r="E51" s="19" t="n"/>
      <c r="F51" s="20" t="n"/>
      <c r="G51" s="20" t="n"/>
      <c r="H51" s="20" t="n"/>
      <c r="I51" s="20" t="n"/>
      <c r="J51" s="36" t="n"/>
      <c r="K51" s="17" t="n"/>
      <c r="L51" s="17" t="n"/>
      <c r="M51" s="36" t="n"/>
      <c r="N51" s="22">
        <f>IF(B51="","",IF(OR(E51="Sì",E51="No"),IF(J51="","Data risposta mancante",IF(E51="Sì",IF(SUM(H51:I51)=0,"Verificare quantità",IF(SUM(H51:I51)&gt;SUM(F51:G51),"Confermati oltre invito","Completo")),IF(SUM(H51:I51)&gt;0,"Verificare quantità","Chiuso"))),IF(AND(D51&lt;&gt;"",D51&lt;TODAY()),"Risposta scaduta","Da seguire")))</f>
        <v/>
      </c>
    </row>
    <row r="52" ht="20" customHeight="1">
      <c r="A52" s="17" t="n"/>
      <c r="B52" s="17" t="n"/>
      <c r="C52" s="36" t="n"/>
      <c r="D52" s="36" t="n"/>
      <c r="E52" s="19" t="n"/>
      <c r="F52" s="20" t="n"/>
      <c r="G52" s="20" t="n"/>
      <c r="H52" s="20" t="n"/>
      <c r="I52" s="20" t="n"/>
      <c r="J52" s="36" t="n"/>
      <c r="K52" s="17" t="n"/>
      <c r="L52" s="17" t="n"/>
      <c r="M52" s="36" t="n"/>
      <c r="N52" s="21">
        <f>IF(B52="","",IF(OR(E52="Sì",E52="No"),IF(J52="","Data risposta mancante",IF(E52="Sì",IF(SUM(H52:I52)=0,"Verificare quantità",IF(SUM(H52:I52)&gt;SUM(F52:G52),"Confermati oltre invito","Completo")),IF(SUM(H52:I52)&gt;0,"Verificare quantità","Chiuso"))),IF(AND(D52&lt;&gt;"",D52&lt;TODAY()),"Risposta scaduta","Da seguire")))</f>
        <v/>
      </c>
    </row>
    <row r="53" ht="20" customHeight="1">
      <c r="A53" s="17" t="n"/>
      <c r="B53" s="17" t="n"/>
      <c r="C53" s="36" t="n"/>
      <c r="D53" s="36" t="n"/>
      <c r="E53" s="19" t="n"/>
      <c r="F53" s="20" t="n"/>
      <c r="G53" s="20" t="n"/>
      <c r="H53" s="20" t="n"/>
      <c r="I53" s="20" t="n"/>
      <c r="J53" s="36" t="n"/>
      <c r="K53" s="17" t="n"/>
      <c r="L53" s="17" t="n"/>
      <c r="M53" s="36" t="n"/>
      <c r="N53" s="22">
        <f>IF(B53="","",IF(OR(E53="Sì",E53="No"),IF(J53="","Data risposta mancante",IF(E53="Sì",IF(SUM(H53:I53)=0,"Verificare quantità",IF(SUM(H53:I53)&gt;SUM(F53:G53),"Confermati oltre invito","Completo")),IF(SUM(H53:I53)&gt;0,"Verificare quantità","Chiuso"))),IF(AND(D53&lt;&gt;"",D53&lt;TODAY()),"Risposta scaduta","Da seguire")))</f>
        <v/>
      </c>
    </row>
    <row r="54" ht="20" customHeight="1">
      <c r="A54" s="17" t="n"/>
      <c r="B54" s="17" t="n"/>
      <c r="C54" s="36" t="n"/>
      <c r="D54" s="36" t="n"/>
      <c r="E54" s="19" t="n"/>
      <c r="F54" s="20" t="n"/>
      <c r="G54" s="20" t="n"/>
      <c r="H54" s="20" t="n"/>
      <c r="I54" s="20" t="n"/>
      <c r="J54" s="36" t="n"/>
      <c r="K54" s="17" t="n"/>
      <c r="L54" s="17" t="n"/>
      <c r="M54" s="36" t="n"/>
      <c r="N54" s="21">
        <f>IF(B54="","",IF(OR(E54="Sì",E54="No"),IF(J54="","Data risposta mancante",IF(E54="Sì",IF(SUM(H54:I54)=0,"Verificare quantità",IF(SUM(H54:I54)&gt;SUM(F54:G54),"Confermati oltre invito","Completo")),IF(SUM(H54:I54)&gt;0,"Verificare quantità","Chiuso"))),IF(AND(D54&lt;&gt;"",D54&lt;TODAY()),"Risposta scaduta","Da seguire")))</f>
        <v/>
      </c>
    </row>
    <row r="55" ht="20" customHeight="1">
      <c r="A55" s="17" t="n"/>
      <c r="B55" s="17" t="n"/>
      <c r="C55" s="36" t="n"/>
      <c r="D55" s="36" t="n"/>
      <c r="E55" s="19" t="n"/>
      <c r="F55" s="20" t="n"/>
      <c r="G55" s="20" t="n"/>
      <c r="H55" s="20" t="n"/>
      <c r="I55" s="20" t="n"/>
      <c r="J55" s="36" t="n"/>
      <c r="K55" s="17" t="n"/>
      <c r="L55" s="17" t="n"/>
      <c r="M55" s="36" t="n"/>
      <c r="N55" s="22">
        <f>IF(B55="","",IF(OR(E55="Sì",E55="No"),IF(J55="","Data risposta mancante",IF(E55="Sì",IF(SUM(H55:I55)=0,"Verificare quantità",IF(SUM(H55:I55)&gt;SUM(F55:G55),"Confermati oltre invito","Completo")),IF(SUM(H55:I55)&gt;0,"Verificare quantità","Chiuso"))),IF(AND(D55&lt;&gt;"",D55&lt;TODAY()),"Risposta scaduta","Da seguire")))</f>
        <v/>
      </c>
    </row>
    <row r="56" ht="20" customHeight="1">
      <c r="A56" s="17" t="n"/>
      <c r="B56" s="17" t="n"/>
      <c r="C56" s="36" t="n"/>
      <c r="D56" s="36" t="n"/>
      <c r="E56" s="19" t="n"/>
      <c r="F56" s="20" t="n"/>
      <c r="G56" s="20" t="n"/>
      <c r="H56" s="20" t="n"/>
      <c r="I56" s="20" t="n"/>
      <c r="J56" s="36" t="n"/>
      <c r="K56" s="17" t="n"/>
      <c r="L56" s="17" t="n"/>
      <c r="M56" s="36" t="n"/>
      <c r="N56" s="21">
        <f>IF(B56="","",IF(OR(E56="Sì",E56="No"),IF(J56="","Data risposta mancante",IF(E56="Sì",IF(SUM(H56:I56)=0,"Verificare quantità",IF(SUM(H56:I56)&gt;SUM(F56:G56),"Confermati oltre invito","Completo")),IF(SUM(H56:I56)&gt;0,"Verificare quantità","Chiuso"))),IF(AND(D56&lt;&gt;"",D56&lt;TODAY()),"Risposta scaduta","Da seguire")))</f>
        <v/>
      </c>
    </row>
    <row r="57" ht="20" customHeight="1">
      <c r="A57" s="17" t="n"/>
      <c r="B57" s="17" t="n"/>
      <c r="C57" s="36" t="n"/>
      <c r="D57" s="36" t="n"/>
      <c r="E57" s="19" t="n"/>
      <c r="F57" s="20" t="n"/>
      <c r="G57" s="20" t="n"/>
      <c r="H57" s="20" t="n"/>
      <c r="I57" s="20" t="n"/>
      <c r="J57" s="36" t="n"/>
      <c r="K57" s="17" t="n"/>
      <c r="L57" s="17" t="n"/>
      <c r="M57" s="36" t="n"/>
      <c r="N57" s="22">
        <f>IF(B57="","",IF(OR(E57="Sì",E57="No"),IF(J57="","Data risposta mancante",IF(E57="Sì",IF(SUM(H57:I57)=0,"Verificare quantità",IF(SUM(H57:I57)&gt;SUM(F57:G57),"Confermati oltre invito","Completo")),IF(SUM(H57:I57)&gt;0,"Verificare quantità","Chiuso"))),IF(AND(D57&lt;&gt;"",D57&lt;TODAY()),"Risposta scaduta","Da seguire")))</f>
        <v/>
      </c>
    </row>
    <row r="58" ht="20" customHeight="1">
      <c r="A58" s="17" t="n"/>
      <c r="B58" s="17" t="n"/>
      <c r="C58" s="36" t="n"/>
      <c r="D58" s="36" t="n"/>
      <c r="E58" s="19" t="n"/>
      <c r="F58" s="20" t="n"/>
      <c r="G58" s="20" t="n"/>
      <c r="H58" s="20" t="n"/>
      <c r="I58" s="20" t="n"/>
      <c r="J58" s="36" t="n"/>
      <c r="K58" s="17" t="n"/>
      <c r="L58" s="17" t="n"/>
      <c r="M58" s="36" t="n"/>
      <c r="N58" s="21">
        <f>IF(B58="","",IF(OR(E58="Sì",E58="No"),IF(J58="","Data risposta mancante",IF(E58="Sì",IF(SUM(H58:I58)=0,"Verificare quantità",IF(SUM(H58:I58)&gt;SUM(F58:G58),"Confermati oltre invito","Completo")),IF(SUM(H58:I58)&gt;0,"Verificare quantità","Chiuso"))),IF(AND(D58&lt;&gt;"",D58&lt;TODAY()),"Risposta scaduta","Da seguire")))</f>
        <v/>
      </c>
    </row>
    <row r="59" ht="20" customHeight="1">
      <c r="A59" s="17" t="n"/>
      <c r="B59" s="17" t="n"/>
      <c r="C59" s="36" t="n"/>
      <c r="D59" s="36" t="n"/>
      <c r="E59" s="19" t="n"/>
      <c r="F59" s="20" t="n"/>
      <c r="G59" s="20" t="n"/>
      <c r="H59" s="20" t="n"/>
      <c r="I59" s="20" t="n"/>
      <c r="J59" s="36" t="n"/>
      <c r="K59" s="17" t="n"/>
      <c r="L59" s="17" t="n"/>
      <c r="M59" s="36" t="n"/>
      <c r="N59" s="22">
        <f>IF(B59="","",IF(OR(E59="Sì",E59="No"),IF(J59="","Data risposta mancante",IF(E59="Sì",IF(SUM(H59:I59)=0,"Verificare quantità",IF(SUM(H59:I59)&gt;SUM(F59:G59),"Confermati oltre invito","Completo")),IF(SUM(H59:I59)&gt;0,"Verificare quantità","Chiuso"))),IF(AND(D59&lt;&gt;"",D59&lt;TODAY()),"Risposta scaduta","Da seguire")))</f>
        <v/>
      </c>
    </row>
    <row r="60" ht="20" customHeight="1">
      <c r="A60" s="17" t="n"/>
      <c r="B60" s="17" t="n"/>
      <c r="C60" s="36" t="n"/>
      <c r="D60" s="36" t="n"/>
      <c r="E60" s="19" t="n"/>
      <c r="F60" s="20" t="n"/>
      <c r="G60" s="20" t="n"/>
      <c r="H60" s="20" t="n"/>
      <c r="I60" s="20" t="n"/>
      <c r="J60" s="36" t="n"/>
      <c r="K60" s="17" t="n"/>
      <c r="L60" s="17" t="n"/>
      <c r="M60" s="36" t="n"/>
      <c r="N60" s="21">
        <f>IF(B60="","",IF(OR(E60="Sì",E60="No"),IF(J60="","Data risposta mancante",IF(E60="Sì",IF(SUM(H60:I60)=0,"Verificare quantità",IF(SUM(H60:I60)&gt;SUM(F60:G60),"Confermati oltre invito","Completo")),IF(SUM(H60:I60)&gt;0,"Verificare quantità","Chiuso"))),IF(AND(D60&lt;&gt;"",D60&lt;TODAY()),"Risposta scaduta","Da seguire")))</f>
        <v/>
      </c>
    </row>
    <row r="61" ht="20" customHeight="1">
      <c r="A61" s="17" t="n"/>
      <c r="B61" s="17" t="n"/>
      <c r="C61" s="36" t="n"/>
      <c r="D61" s="36" t="n"/>
      <c r="E61" s="19" t="n"/>
      <c r="F61" s="20" t="n"/>
      <c r="G61" s="20" t="n"/>
      <c r="H61" s="20" t="n"/>
      <c r="I61" s="20" t="n"/>
      <c r="J61" s="36" t="n"/>
      <c r="K61" s="17" t="n"/>
      <c r="L61" s="17" t="n"/>
      <c r="M61" s="36" t="n"/>
      <c r="N61" s="22">
        <f>IF(B61="","",IF(OR(E61="Sì",E61="No"),IF(J61="","Data risposta mancante",IF(E61="Sì",IF(SUM(H61:I61)=0,"Verificare quantità",IF(SUM(H61:I61)&gt;SUM(F61:G61),"Confermati oltre invito","Completo")),IF(SUM(H61:I61)&gt;0,"Verificare quantità","Chiuso"))),IF(AND(D61&lt;&gt;"",D61&lt;TODAY()),"Risposta scaduta","Da seguire")))</f>
        <v/>
      </c>
    </row>
    <row r="62" ht="20" customHeight="1">
      <c r="A62" s="17" t="n"/>
      <c r="B62" s="17" t="n"/>
      <c r="C62" s="36" t="n"/>
      <c r="D62" s="36" t="n"/>
      <c r="E62" s="19" t="n"/>
      <c r="F62" s="20" t="n"/>
      <c r="G62" s="20" t="n"/>
      <c r="H62" s="20" t="n"/>
      <c r="I62" s="20" t="n"/>
      <c r="J62" s="36" t="n"/>
      <c r="K62" s="17" t="n"/>
      <c r="L62" s="17" t="n"/>
      <c r="M62" s="36" t="n"/>
      <c r="N62" s="21">
        <f>IF(B62="","",IF(OR(E62="Sì",E62="No"),IF(J62="","Data risposta mancante",IF(E62="Sì",IF(SUM(H62:I62)=0,"Verificare quantità",IF(SUM(H62:I62)&gt;SUM(F62:G62),"Confermati oltre invito","Completo")),IF(SUM(H62:I62)&gt;0,"Verificare quantità","Chiuso"))),IF(AND(D62&lt;&gt;"",D62&lt;TODAY()),"Risposta scaduta","Da seguire")))</f>
        <v/>
      </c>
    </row>
    <row r="63" ht="20" customHeight="1">
      <c r="A63" s="17" t="n"/>
      <c r="B63" s="17" t="n"/>
      <c r="C63" s="36" t="n"/>
      <c r="D63" s="36" t="n"/>
      <c r="E63" s="19" t="n"/>
      <c r="F63" s="20" t="n"/>
      <c r="G63" s="20" t="n"/>
      <c r="H63" s="20" t="n"/>
      <c r="I63" s="20" t="n"/>
      <c r="J63" s="36" t="n"/>
      <c r="K63" s="17" t="n"/>
      <c r="L63" s="17" t="n"/>
      <c r="M63" s="36" t="n"/>
      <c r="N63" s="22">
        <f>IF(B63="","",IF(OR(E63="Sì",E63="No"),IF(J63="","Data risposta mancante",IF(E63="Sì",IF(SUM(H63:I63)=0,"Verificare quantità",IF(SUM(H63:I63)&gt;SUM(F63:G63),"Confermati oltre invito","Completo")),IF(SUM(H63:I63)&gt;0,"Verificare quantità","Chiuso"))),IF(AND(D63&lt;&gt;"",D63&lt;TODAY()),"Risposta scaduta","Da seguire")))</f>
        <v/>
      </c>
    </row>
    <row r="64" ht="20" customHeight="1">
      <c r="A64" s="17" t="n"/>
      <c r="B64" s="17" t="n"/>
      <c r="C64" s="36" t="n"/>
      <c r="D64" s="36" t="n"/>
      <c r="E64" s="19" t="n"/>
      <c r="F64" s="20" t="n"/>
      <c r="G64" s="20" t="n"/>
      <c r="H64" s="20" t="n"/>
      <c r="I64" s="20" t="n"/>
      <c r="J64" s="36" t="n"/>
      <c r="K64" s="17" t="n"/>
      <c r="L64" s="17" t="n"/>
      <c r="M64" s="36" t="n"/>
      <c r="N64" s="21">
        <f>IF(B64="","",IF(OR(E64="Sì",E64="No"),IF(J64="","Data risposta mancante",IF(E64="Sì",IF(SUM(H64:I64)=0,"Verificare quantità",IF(SUM(H64:I64)&gt;SUM(F64:G64),"Confermati oltre invito","Completo")),IF(SUM(H64:I64)&gt;0,"Verificare quantità","Chiuso"))),IF(AND(D64&lt;&gt;"",D64&lt;TODAY()),"Risposta scaduta","Da seguire")))</f>
        <v/>
      </c>
    </row>
    <row r="65" ht="20" customHeight="1">
      <c r="A65" s="17" t="n"/>
      <c r="B65" s="17" t="n"/>
      <c r="C65" s="36" t="n"/>
      <c r="D65" s="36" t="n"/>
      <c r="E65" s="19" t="n"/>
      <c r="F65" s="20" t="n"/>
      <c r="G65" s="20" t="n"/>
      <c r="H65" s="20" t="n"/>
      <c r="I65" s="20" t="n"/>
      <c r="J65" s="36" t="n"/>
      <c r="K65" s="17" t="n"/>
      <c r="L65" s="17" t="n"/>
      <c r="M65" s="36" t="n"/>
      <c r="N65" s="22">
        <f>IF(B65="","",IF(OR(E65="Sì",E65="No"),IF(J65="","Data risposta mancante",IF(E65="Sì",IF(SUM(H65:I65)=0,"Verificare quantità",IF(SUM(H65:I65)&gt;SUM(F65:G65),"Confermati oltre invito","Completo")),IF(SUM(H65:I65)&gt;0,"Verificare quantità","Chiuso"))),IF(AND(D65&lt;&gt;"",D65&lt;TODAY()),"Risposta scaduta","Da seguire")))</f>
        <v/>
      </c>
    </row>
    <row r="66" ht="20" customHeight="1">
      <c r="A66" s="17" t="n"/>
      <c r="B66" s="17" t="n"/>
      <c r="C66" s="36" t="n"/>
      <c r="D66" s="36" t="n"/>
      <c r="E66" s="19" t="n"/>
      <c r="F66" s="20" t="n"/>
      <c r="G66" s="20" t="n"/>
      <c r="H66" s="20" t="n"/>
      <c r="I66" s="20" t="n"/>
      <c r="J66" s="36" t="n"/>
      <c r="K66" s="17" t="n"/>
      <c r="L66" s="17" t="n"/>
      <c r="M66" s="36" t="n"/>
      <c r="N66" s="21">
        <f>IF(B66="","",IF(OR(E66="Sì",E66="No"),IF(J66="","Data risposta mancante",IF(E66="Sì",IF(SUM(H66:I66)=0,"Verificare quantità",IF(SUM(H66:I66)&gt;SUM(F66:G66),"Confermati oltre invito","Completo")),IF(SUM(H66:I66)&gt;0,"Verificare quantità","Chiuso"))),IF(AND(D66&lt;&gt;"",D66&lt;TODAY()),"Risposta scaduta","Da seguire")))</f>
        <v/>
      </c>
    </row>
    <row r="67" ht="20" customHeight="1">
      <c r="A67" s="17" t="n"/>
      <c r="B67" s="17" t="n"/>
      <c r="C67" s="36" t="n"/>
      <c r="D67" s="36" t="n"/>
      <c r="E67" s="19" t="n"/>
      <c r="F67" s="20" t="n"/>
      <c r="G67" s="20" t="n"/>
      <c r="H67" s="20" t="n"/>
      <c r="I67" s="20" t="n"/>
      <c r="J67" s="36" t="n"/>
      <c r="K67" s="17" t="n"/>
      <c r="L67" s="17" t="n"/>
      <c r="M67" s="36" t="n"/>
      <c r="N67" s="22">
        <f>IF(B67="","",IF(OR(E67="Sì",E67="No"),IF(J67="","Data risposta mancante",IF(E67="Sì",IF(SUM(H67:I67)=0,"Verificare quantità",IF(SUM(H67:I67)&gt;SUM(F67:G67),"Confermati oltre invito","Completo")),IF(SUM(H67:I67)&gt;0,"Verificare quantità","Chiuso"))),IF(AND(D67&lt;&gt;"",D67&lt;TODAY()),"Risposta scaduta","Da seguire")))</f>
        <v/>
      </c>
    </row>
    <row r="68" ht="20" customHeight="1">
      <c r="A68" s="17" t="n"/>
      <c r="B68" s="17" t="n"/>
      <c r="C68" s="36" t="n"/>
      <c r="D68" s="36" t="n"/>
      <c r="E68" s="19" t="n"/>
      <c r="F68" s="20" t="n"/>
      <c r="G68" s="20" t="n"/>
      <c r="H68" s="20" t="n"/>
      <c r="I68" s="20" t="n"/>
      <c r="J68" s="36" t="n"/>
      <c r="K68" s="17" t="n"/>
      <c r="L68" s="17" t="n"/>
      <c r="M68" s="36" t="n"/>
      <c r="N68" s="21">
        <f>IF(B68="","",IF(OR(E68="Sì",E68="No"),IF(J68="","Data risposta mancante",IF(E68="Sì",IF(SUM(H68:I68)=0,"Verificare quantità",IF(SUM(H68:I68)&gt;SUM(F68:G68),"Confermati oltre invito","Completo")),IF(SUM(H68:I68)&gt;0,"Verificare quantità","Chiuso"))),IF(AND(D68&lt;&gt;"",D68&lt;TODAY()),"Risposta scaduta","Da seguire")))</f>
        <v/>
      </c>
    </row>
    <row r="69" ht="20" customHeight="1">
      <c r="A69" s="17" t="n"/>
      <c r="B69" s="17" t="n"/>
      <c r="C69" s="36" t="n"/>
      <c r="D69" s="36" t="n"/>
      <c r="E69" s="19" t="n"/>
      <c r="F69" s="20" t="n"/>
      <c r="G69" s="20" t="n"/>
      <c r="H69" s="20" t="n"/>
      <c r="I69" s="20" t="n"/>
      <c r="J69" s="36" t="n"/>
      <c r="K69" s="17" t="n"/>
      <c r="L69" s="17" t="n"/>
      <c r="M69" s="36" t="n"/>
      <c r="N69" s="22">
        <f>IF(B69="","",IF(OR(E69="Sì",E69="No"),IF(J69="","Data risposta mancante",IF(E69="Sì",IF(SUM(H69:I69)=0,"Verificare quantità",IF(SUM(H69:I69)&gt;SUM(F69:G69),"Confermati oltre invito","Completo")),IF(SUM(H69:I69)&gt;0,"Verificare quantità","Chiuso"))),IF(AND(D69&lt;&gt;"",D69&lt;TODAY()),"Risposta scaduta","Da seguire")))</f>
        <v/>
      </c>
    </row>
    <row r="70" ht="20" customHeight="1">
      <c r="A70" s="17" t="n"/>
      <c r="B70" s="17" t="n"/>
      <c r="C70" s="36" t="n"/>
      <c r="D70" s="36" t="n"/>
      <c r="E70" s="19" t="n"/>
      <c r="F70" s="20" t="n"/>
      <c r="G70" s="20" t="n"/>
      <c r="H70" s="20" t="n"/>
      <c r="I70" s="20" t="n"/>
      <c r="J70" s="36" t="n"/>
      <c r="K70" s="17" t="n"/>
      <c r="L70" s="17" t="n"/>
      <c r="M70" s="36" t="n"/>
      <c r="N70" s="21">
        <f>IF(B70="","",IF(OR(E70="Sì",E70="No"),IF(J70="","Data risposta mancante",IF(E70="Sì",IF(SUM(H70:I70)=0,"Verificare quantità",IF(SUM(H70:I70)&gt;SUM(F70:G70),"Confermati oltre invito","Completo")),IF(SUM(H70:I70)&gt;0,"Verificare quantità","Chiuso"))),IF(AND(D70&lt;&gt;"",D70&lt;TODAY()),"Risposta scaduta","Da seguire")))</f>
        <v/>
      </c>
    </row>
    <row r="71" ht="20" customHeight="1">
      <c r="A71" s="17" t="n"/>
      <c r="B71" s="17" t="n"/>
      <c r="C71" s="36" t="n"/>
      <c r="D71" s="36" t="n"/>
      <c r="E71" s="19" t="n"/>
      <c r="F71" s="20" t="n"/>
      <c r="G71" s="20" t="n"/>
      <c r="H71" s="20" t="n"/>
      <c r="I71" s="20" t="n"/>
      <c r="J71" s="36" t="n"/>
      <c r="K71" s="17" t="n"/>
      <c r="L71" s="17" t="n"/>
      <c r="M71" s="36" t="n"/>
      <c r="N71" s="22">
        <f>IF(B71="","",IF(OR(E71="Sì",E71="No"),IF(J71="","Data risposta mancante",IF(E71="Sì",IF(SUM(H71:I71)=0,"Verificare quantità",IF(SUM(H71:I71)&gt;SUM(F71:G71),"Confermati oltre invito","Completo")),IF(SUM(H71:I71)&gt;0,"Verificare quantità","Chiuso"))),IF(AND(D71&lt;&gt;"",D71&lt;TODAY()),"Risposta scaduta","Da seguire")))</f>
        <v/>
      </c>
    </row>
    <row r="72" ht="20" customHeight="1">
      <c r="A72" s="17" t="n"/>
      <c r="B72" s="17" t="n"/>
      <c r="C72" s="36" t="n"/>
      <c r="D72" s="36" t="n"/>
      <c r="E72" s="19" t="n"/>
      <c r="F72" s="20" t="n"/>
      <c r="G72" s="20" t="n"/>
      <c r="H72" s="20" t="n"/>
      <c r="I72" s="20" t="n"/>
      <c r="J72" s="36" t="n"/>
      <c r="K72" s="17" t="n"/>
      <c r="L72" s="17" t="n"/>
      <c r="M72" s="36" t="n"/>
      <c r="N72" s="21">
        <f>IF(B72="","",IF(OR(E72="Sì",E72="No"),IF(J72="","Data risposta mancante",IF(E72="Sì",IF(SUM(H72:I72)=0,"Verificare quantità",IF(SUM(H72:I72)&gt;SUM(F72:G72),"Confermati oltre invito","Completo")),IF(SUM(H72:I72)&gt;0,"Verificare quantità","Chiuso"))),IF(AND(D72&lt;&gt;"",D72&lt;TODAY()),"Risposta scaduta","Da seguire")))</f>
        <v/>
      </c>
    </row>
    <row r="73" ht="20" customHeight="1">
      <c r="A73" s="17" t="n"/>
      <c r="B73" s="17" t="n"/>
      <c r="C73" s="36" t="n"/>
      <c r="D73" s="36" t="n"/>
      <c r="E73" s="19" t="n"/>
      <c r="F73" s="20" t="n"/>
      <c r="G73" s="20" t="n"/>
      <c r="H73" s="20" t="n"/>
      <c r="I73" s="20" t="n"/>
      <c r="J73" s="36" t="n"/>
      <c r="K73" s="17" t="n"/>
      <c r="L73" s="17" t="n"/>
      <c r="M73" s="36" t="n"/>
      <c r="N73" s="22">
        <f>IF(B73="","",IF(OR(E73="Sì",E73="No"),IF(J73="","Data risposta mancante",IF(E73="Sì",IF(SUM(H73:I73)=0,"Verificare quantità",IF(SUM(H73:I73)&gt;SUM(F73:G73),"Confermati oltre invito","Completo")),IF(SUM(H73:I73)&gt;0,"Verificare quantità","Chiuso"))),IF(AND(D73&lt;&gt;"",D73&lt;TODAY()),"Risposta scaduta","Da seguire")))</f>
        <v/>
      </c>
    </row>
    <row r="74" ht="20" customHeight="1">
      <c r="A74" s="17" t="n"/>
      <c r="B74" s="17" t="n"/>
      <c r="C74" s="36" t="n"/>
      <c r="D74" s="36" t="n"/>
      <c r="E74" s="19" t="n"/>
      <c r="F74" s="20" t="n"/>
      <c r="G74" s="20" t="n"/>
      <c r="H74" s="20" t="n"/>
      <c r="I74" s="20" t="n"/>
      <c r="J74" s="36" t="n"/>
      <c r="K74" s="17" t="n"/>
      <c r="L74" s="17" t="n"/>
      <c r="M74" s="36" t="n"/>
      <c r="N74" s="21">
        <f>IF(B74="","",IF(OR(E74="Sì",E74="No"),IF(J74="","Data risposta mancante",IF(E74="Sì",IF(SUM(H74:I74)=0,"Verificare quantità",IF(SUM(H74:I74)&gt;SUM(F74:G74),"Confermati oltre invito","Completo")),IF(SUM(H74:I74)&gt;0,"Verificare quantità","Chiuso"))),IF(AND(D74&lt;&gt;"",D74&lt;TODAY()),"Risposta scaduta","Da seguire")))</f>
        <v/>
      </c>
    </row>
    <row r="75" ht="20" customHeight="1">
      <c r="A75" s="17" t="n"/>
      <c r="B75" s="17" t="n"/>
      <c r="C75" s="36" t="n"/>
      <c r="D75" s="36" t="n"/>
      <c r="E75" s="19" t="n"/>
      <c r="F75" s="20" t="n"/>
      <c r="G75" s="20" t="n"/>
      <c r="H75" s="20" t="n"/>
      <c r="I75" s="20" t="n"/>
      <c r="J75" s="36" t="n"/>
      <c r="K75" s="17" t="n"/>
      <c r="L75" s="17" t="n"/>
      <c r="M75" s="36" t="n"/>
      <c r="N75" s="22">
        <f>IF(B75="","",IF(OR(E75="Sì",E75="No"),IF(J75="","Data risposta mancante",IF(E75="Sì",IF(SUM(H75:I75)=0,"Verificare quantità",IF(SUM(H75:I75)&gt;SUM(F75:G75),"Confermati oltre invito","Completo")),IF(SUM(H75:I75)&gt;0,"Verificare quantità","Chiuso"))),IF(AND(D75&lt;&gt;"",D75&lt;TODAY()),"Risposta scaduta","Da seguire")))</f>
        <v/>
      </c>
    </row>
    <row r="76" ht="20" customHeight="1">
      <c r="A76" s="17" t="n"/>
      <c r="B76" s="17" t="n"/>
      <c r="C76" s="36" t="n"/>
      <c r="D76" s="36" t="n"/>
      <c r="E76" s="19" t="n"/>
      <c r="F76" s="20" t="n"/>
      <c r="G76" s="20" t="n"/>
      <c r="H76" s="20" t="n"/>
      <c r="I76" s="20" t="n"/>
      <c r="J76" s="36" t="n"/>
      <c r="K76" s="17" t="n"/>
      <c r="L76" s="17" t="n"/>
      <c r="M76" s="36" t="n"/>
      <c r="N76" s="21">
        <f>IF(B76="","",IF(OR(E76="Sì",E76="No"),IF(J76="","Data risposta mancante",IF(E76="Sì",IF(SUM(H76:I76)=0,"Verificare quantità",IF(SUM(H76:I76)&gt;SUM(F76:G76),"Confermati oltre invito","Completo")),IF(SUM(H76:I76)&gt;0,"Verificare quantità","Chiuso"))),IF(AND(D76&lt;&gt;"",D76&lt;TODAY()),"Risposta scaduta","Da seguire")))</f>
        <v/>
      </c>
    </row>
    <row r="77" ht="20" customHeight="1">
      <c r="A77" s="17" t="n"/>
      <c r="B77" s="17" t="n"/>
      <c r="C77" s="36" t="n"/>
      <c r="D77" s="36" t="n"/>
      <c r="E77" s="19" t="n"/>
      <c r="F77" s="20" t="n"/>
      <c r="G77" s="20" t="n"/>
      <c r="H77" s="20" t="n"/>
      <c r="I77" s="20" t="n"/>
      <c r="J77" s="36" t="n"/>
      <c r="K77" s="17" t="n"/>
      <c r="L77" s="17" t="n"/>
      <c r="M77" s="36" t="n"/>
      <c r="N77" s="22">
        <f>IF(B77="","",IF(OR(E77="Sì",E77="No"),IF(J77="","Data risposta mancante",IF(E77="Sì",IF(SUM(H77:I77)=0,"Verificare quantità",IF(SUM(H77:I77)&gt;SUM(F77:G77),"Confermati oltre invito","Completo")),IF(SUM(H77:I77)&gt;0,"Verificare quantità","Chiuso"))),IF(AND(D77&lt;&gt;"",D77&lt;TODAY()),"Risposta scaduta","Da seguire")))</f>
        <v/>
      </c>
    </row>
    <row r="78" ht="20" customHeight="1">
      <c r="A78" s="17" t="n"/>
      <c r="B78" s="17" t="n"/>
      <c r="C78" s="36" t="n"/>
      <c r="D78" s="36" t="n"/>
      <c r="E78" s="19" t="n"/>
      <c r="F78" s="20" t="n"/>
      <c r="G78" s="20" t="n"/>
      <c r="H78" s="20" t="n"/>
      <c r="I78" s="20" t="n"/>
      <c r="J78" s="36" t="n"/>
      <c r="K78" s="17" t="n"/>
      <c r="L78" s="17" t="n"/>
      <c r="M78" s="36" t="n"/>
      <c r="N78" s="21">
        <f>IF(B78="","",IF(OR(E78="Sì",E78="No"),IF(J78="","Data risposta mancante",IF(E78="Sì",IF(SUM(H78:I78)=0,"Verificare quantità",IF(SUM(H78:I78)&gt;SUM(F78:G78),"Confermati oltre invito","Completo")),IF(SUM(H78:I78)&gt;0,"Verificare quantità","Chiuso"))),IF(AND(D78&lt;&gt;"",D78&lt;TODAY()),"Risposta scaduta","Da seguire")))</f>
        <v/>
      </c>
    </row>
    <row r="79" ht="20" customHeight="1">
      <c r="A79" s="17" t="n"/>
      <c r="B79" s="17" t="n"/>
      <c r="C79" s="36" t="n"/>
      <c r="D79" s="36" t="n"/>
      <c r="E79" s="19" t="n"/>
      <c r="F79" s="20" t="n"/>
      <c r="G79" s="20" t="n"/>
      <c r="H79" s="20" t="n"/>
      <c r="I79" s="20" t="n"/>
      <c r="J79" s="36" t="n"/>
      <c r="K79" s="17" t="n"/>
      <c r="L79" s="17" t="n"/>
      <c r="M79" s="36" t="n"/>
      <c r="N79" s="22">
        <f>IF(B79="","",IF(OR(E79="Sì",E79="No"),IF(J79="","Data risposta mancante",IF(E79="Sì",IF(SUM(H79:I79)=0,"Verificare quantità",IF(SUM(H79:I79)&gt;SUM(F79:G79),"Confermati oltre invito","Completo")),IF(SUM(H79:I79)&gt;0,"Verificare quantità","Chiuso"))),IF(AND(D79&lt;&gt;"",D79&lt;TODAY()),"Risposta scaduta","Da seguire")))</f>
        <v/>
      </c>
    </row>
    <row r="80" ht="20" customHeight="1">
      <c r="A80" s="17" t="n"/>
      <c r="B80" s="17" t="n"/>
      <c r="C80" s="36" t="n"/>
      <c r="D80" s="36" t="n"/>
      <c r="E80" s="19" t="n"/>
      <c r="F80" s="20" t="n"/>
      <c r="G80" s="20" t="n"/>
      <c r="H80" s="20" t="n"/>
      <c r="I80" s="20" t="n"/>
      <c r="J80" s="36" t="n"/>
      <c r="K80" s="17" t="n"/>
      <c r="L80" s="17" t="n"/>
      <c r="M80" s="36" t="n"/>
      <c r="N80" s="21">
        <f>IF(B80="","",IF(OR(E80="Sì",E80="No"),IF(J80="","Data risposta mancante",IF(E80="Sì",IF(SUM(H80:I80)=0,"Verificare quantità",IF(SUM(H80:I80)&gt;SUM(F80:G80),"Confermati oltre invito","Completo")),IF(SUM(H80:I80)&gt;0,"Verificare quantità","Chiuso"))),IF(AND(D80&lt;&gt;"",D80&lt;TODAY()),"Risposta scaduta","Da seguire")))</f>
        <v/>
      </c>
    </row>
    <row r="81" ht="20" customHeight="1">
      <c r="A81" s="17" t="n"/>
      <c r="B81" s="17" t="n"/>
      <c r="C81" s="36" t="n"/>
      <c r="D81" s="36" t="n"/>
      <c r="E81" s="19" t="n"/>
      <c r="F81" s="20" t="n"/>
      <c r="G81" s="20" t="n"/>
      <c r="H81" s="20" t="n"/>
      <c r="I81" s="20" t="n"/>
      <c r="J81" s="36" t="n"/>
      <c r="K81" s="17" t="n"/>
      <c r="L81" s="17" t="n"/>
      <c r="M81" s="36" t="n"/>
      <c r="N81" s="22">
        <f>IF(B81="","",IF(OR(E81="Sì",E81="No"),IF(J81="","Data risposta mancante",IF(E81="Sì",IF(SUM(H81:I81)=0,"Verificare quantità",IF(SUM(H81:I81)&gt;SUM(F81:G81),"Confermati oltre invito","Completo")),IF(SUM(H81:I81)&gt;0,"Verificare quantità","Chiuso"))),IF(AND(D81&lt;&gt;"",D81&lt;TODAY()),"Risposta scaduta","Da seguire")))</f>
        <v/>
      </c>
    </row>
    <row r="82" ht="20" customHeight="1">
      <c r="A82" s="17" t="n"/>
      <c r="B82" s="17" t="n"/>
      <c r="C82" s="36" t="n"/>
      <c r="D82" s="36" t="n"/>
      <c r="E82" s="19" t="n"/>
      <c r="F82" s="20" t="n"/>
      <c r="G82" s="20" t="n"/>
      <c r="H82" s="20" t="n"/>
      <c r="I82" s="20" t="n"/>
      <c r="J82" s="36" t="n"/>
      <c r="K82" s="17" t="n"/>
      <c r="L82" s="17" t="n"/>
      <c r="M82" s="36" t="n"/>
      <c r="N82" s="21">
        <f>IF(B82="","",IF(OR(E82="Sì",E82="No"),IF(J82="","Data risposta mancante",IF(E82="Sì",IF(SUM(H82:I82)=0,"Verificare quantità",IF(SUM(H82:I82)&gt;SUM(F82:G82),"Confermati oltre invito","Completo")),IF(SUM(H82:I82)&gt;0,"Verificare quantità","Chiuso"))),IF(AND(D82&lt;&gt;"",D82&lt;TODAY()),"Risposta scaduta","Da seguire")))</f>
        <v/>
      </c>
    </row>
    <row r="83" ht="20" customHeight="1">
      <c r="A83" s="17" t="n"/>
      <c r="B83" s="17" t="n"/>
      <c r="C83" s="36" t="n"/>
      <c r="D83" s="36" t="n"/>
      <c r="E83" s="19" t="n"/>
      <c r="F83" s="20" t="n"/>
      <c r="G83" s="20" t="n"/>
      <c r="H83" s="20" t="n"/>
      <c r="I83" s="20" t="n"/>
      <c r="J83" s="36" t="n"/>
      <c r="K83" s="17" t="n"/>
      <c r="L83" s="17" t="n"/>
      <c r="M83" s="36" t="n"/>
      <c r="N83" s="22">
        <f>IF(B83="","",IF(OR(E83="Sì",E83="No"),IF(J83="","Data risposta mancante",IF(E83="Sì",IF(SUM(H83:I83)=0,"Verificare quantità",IF(SUM(H83:I83)&gt;SUM(F83:G83),"Confermati oltre invito","Completo")),IF(SUM(H83:I83)&gt;0,"Verificare quantità","Chiuso"))),IF(AND(D83&lt;&gt;"",D83&lt;TODAY()),"Risposta scaduta","Da seguire")))</f>
        <v/>
      </c>
    </row>
    <row r="84" ht="20" customHeight="1">
      <c r="A84" s="17" t="n"/>
      <c r="B84" s="17" t="n"/>
      <c r="C84" s="36" t="n"/>
      <c r="D84" s="36" t="n"/>
      <c r="E84" s="19" t="n"/>
      <c r="F84" s="20" t="n"/>
      <c r="G84" s="20" t="n"/>
      <c r="H84" s="20" t="n"/>
      <c r="I84" s="20" t="n"/>
      <c r="J84" s="36" t="n"/>
      <c r="K84" s="17" t="n"/>
      <c r="L84" s="17" t="n"/>
      <c r="M84" s="36" t="n"/>
      <c r="N84" s="21">
        <f>IF(B84="","",IF(OR(E84="Sì",E84="No"),IF(J84="","Data risposta mancante",IF(E84="Sì",IF(SUM(H84:I84)=0,"Verificare quantità",IF(SUM(H84:I84)&gt;SUM(F84:G84),"Confermati oltre invito","Completo")),IF(SUM(H84:I84)&gt;0,"Verificare quantità","Chiuso"))),IF(AND(D84&lt;&gt;"",D84&lt;TODAY()),"Risposta scaduta","Da seguire")))</f>
        <v/>
      </c>
    </row>
    <row r="85" ht="20" customHeight="1">
      <c r="A85" s="17" t="n"/>
      <c r="B85" s="17" t="n"/>
      <c r="C85" s="36" t="n"/>
      <c r="D85" s="36" t="n"/>
      <c r="E85" s="19" t="n"/>
      <c r="F85" s="20" t="n"/>
      <c r="G85" s="20" t="n"/>
      <c r="H85" s="20" t="n"/>
      <c r="I85" s="20" t="n"/>
      <c r="J85" s="36" t="n"/>
      <c r="K85" s="17" t="n"/>
      <c r="L85" s="17" t="n"/>
      <c r="M85" s="36" t="n"/>
      <c r="N85" s="22">
        <f>IF(B85="","",IF(OR(E85="Sì",E85="No"),IF(J85="","Data risposta mancante",IF(E85="Sì",IF(SUM(H85:I85)=0,"Verificare quantità",IF(SUM(H85:I85)&gt;SUM(F85:G85),"Confermati oltre invito","Completo")),IF(SUM(H85:I85)&gt;0,"Verificare quantità","Chiuso"))),IF(AND(D85&lt;&gt;"",D85&lt;TODAY()),"Risposta scaduta","Da seguire")))</f>
        <v/>
      </c>
    </row>
    <row r="86" ht="20" customHeight="1">
      <c r="A86" s="17" t="n"/>
      <c r="B86" s="17" t="n"/>
      <c r="C86" s="36" t="n"/>
      <c r="D86" s="36" t="n"/>
      <c r="E86" s="19" t="n"/>
      <c r="F86" s="20" t="n"/>
      <c r="G86" s="20" t="n"/>
      <c r="H86" s="20" t="n"/>
      <c r="I86" s="20" t="n"/>
      <c r="J86" s="36" t="n"/>
      <c r="K86" s="17" t="n"/>
      <c r="L86" s="17" t="n"/>
      <c r="M86" s="36" t="n"/>
      <c r="N86" s="21">
        <f>IF(B86="","",IF(OR(E86="Sì",E86="No"),IF(J86="","Data risposta mancante",IF(E86="Sì",IF(SUM(H86:I86)=0,"Verificare quantità",IF(SUM(H86:I86)&gt;SUM(F86:G86),"Confermati oltre invito","Completo")),IF(SUM(H86:I86)&gt;0,"Verificare quantità","Chiuso"))),IF(AND(D86&lt;&gt;"",D86&lt;TODAY()),"Risposta scaduta","Da seguire")))</f>
        <v/>
      </c>
    </row>
    <row r="87" ht="20" customHeight="1">
      <c r="A87" s="17" t="n"/>
      <c r="B87" s="17" t="n"/>
      <c r="C87" s="36" t="n"/>
      <c r="D87" s="36" t="n"/>
      <c r="E87" s="19" t="n"/>
      <c r="F87" s="20" t="n"/>
      <c r="G87" s="20" t="n"/>
      <c r="H87" s="20" t="n"/>
      <c r="I87" s="20" t="n"/>
      <c r="J87" s="36" t="n"/>
      <c r="K87" s="17" t="n"/>
      <c r="L87" s="17" t="n"/>
      <c r="M87" s="36" t="n"/>
      <c r="N87" s="22">
        <f>IF(B87="","",IF(OR(E87="Sì",E87="No"),IF(J87="","Data risposta mancante",IF(E87="Sì",IF(SUM(H87:I87)=0,"Verificare quantità",IF(SUM(H87:I87)&gt;SUM(F87:G87),"Confermati oltre invito","Completo")),IF(SUM(H87:I87)&gt;0,"Verificare quantità","Chiuso"))),IF(AND(D87&lt;&gt;"",D87&lt;TODAY()),"Risposta scaduta","Da seguire")))</f>
        <v/>
      </c>
    </row>
    <row r="88" ht="20" customHeight="1">
      <c r="A88" s="17" t="n"/>
      <c r="B88" s="17" t="n"/>
      <c r="C88" s="36" t="n"/>
      <c r="D88" s="36" t="n"/>
      <c r="E88" s="19" t="n"/>
      <c r="F88" s="20" t="n"/>
      <c r="G88" s="20" t="n"/>
      <c r="H88" s="20" t="n"/>
      <c r="I88" s="20" t="n"/>
      <c r="J88" s="36" t="n"/>
      <c r="K88" s="17" t="n"/>
      <c r="L88" s="17" t="n"/>
      <c r="M88" s="36" t="n"/>
      <c r="N88" s="21">
        <f>IF(B88="","",IF(OR(E88="Sì",E88="No"),IF(J88="","Data risposta mancante",IF(E88="Sì",IF(SUM(H88:I88)=0,"Verificare quantità",IF(SUM(H88:I88)&gt;SUM(F88:G88),"Confermati oltre invito","Completo")),IF(SUM(H88:I88)&gt;0,"Verificare quantità","Chiuso"))),IF(AND(D88&lt;&gt;"",D88&lt;TODAY()),"Risposta scaduta","Da seguire")))</f>
        <v/>
      </c>
    </row>
    <row r="89" ht="20" customHeight="1">
      <c r="A89" s="17" t="n"/>
      <c r="B89" s="17" t="n"/>
      <c r="C89" s="36" t="n"/>
      <c r="D89" s="36" t="n"/>
      <c r="E89" s="19" t="n"/>
      <c r="F89" s="20" t="n"/>
      <c r="G89" s="20" t="n"/>
      <c r="H89" s="20" t="n"/>
      <c r="I89" s="20" t="n"/>
      <c r="J89" s="36" t="n"/>
      <c r="K89" s="17" t="n"/>
      <c r="L89" s="17" t="n"/>
      <c r="M89" s="36" t="n"/>
      <c r="N89" s="22">
        <f>IF(B89="","",IF(OR(E89="Sì",E89="No"),IF(J89="","Data risposta mancante",IF(E89="Sì",IF(SUM(H89:I89)=0,"Verificare quantità",IF(SUM(H89:I89)&gt;SUM(F89:G89),"Confermati oltre invito","Completo")),IF(SUM(H89:I89)&gt;0,"Verificare quantità","Chiuso"))),IF(AND(D89&lt;&gt;"",D89&lt;TODAY()),"Risposta scaduta","Da seguire")))</f>
        <v/>
      </c>
    </row>
    <row r="90" ht="20" customHeight="1">
      <c r="A90" s="17" t="n"/>
      <c r="B90" s="17" t="n"/>
      <c r="C90" s="36" t="n"/>
      <c r="D90" s="36" t="n"/>
      <c r="E90" s="19" t="n"/>
      <c r="F90" s="20" t="n"/>
      <c r="G90" s="20" t="n"/>
      <c r="H90" s="20" t="n"/>
      <c r="I90" s="20" t="n"/>
      <c r="J90" s="36" t="n"/>
      <c r="K90" s="17" t="n"/>
      <c r="L90" s="17" t="n"/>
      <c r="M90" s="36" t="n"/>
      <c r="N90" s="21">
        <f>IF(B90="","",IF(OR(E90="Sì",E90="No"),IF(J90="","Data risposta mancante",IF(E90="Sì",IF(SUM(H90:I90)=0,"Verificare quantità",IF(SUM(H90:I90)&gt;SUM(F90:G90),"Confermati oltre invito","Completo")),IF(SUM(H90:I90)&gt;0,"Verificare quantità","Chiuso"))),IF(AND(D90&lt;&gt;"",D90&lt;TODAY()),"Risposta scaduta","Da seguire")))</f>
        <v/>
      </c>
    </row>
    <row r="91" ht="20" customHeight="1">
      <c r="A91" s="17" t="n"/>
      <c r="B91" s="17" t="n"/>
      <c r="C91" s="36" t="n"/>
      <c r="D91" s="36" t="n"/>
      <c r="E91" s="19" t="n"/>
      <c r="F91" s="20" t="n"/>
      <c r="G91" s="20" t="n"/>
      <c r="H91" s="20" t="n"/>
      <c r="I91" s="20" t="n"/>
      <c r="J91" s="36" t="n"/>
      <c r="K91" s="17" t="n"/>
      <c r="L91" s="17" t="n"/>
      <c r="M91" s="36" t="n"/>
      <c r="N91" s="22">
        <f>IF(B91="","",IF(OR(E91="Sì",E91="No"),IF(J91="","Data risposta mancante",IF(E91="Sì",IF(SUM(H91:I91)=0,"Verificare quantità",IF(SUM(H91:I91)&gt;SUM(F91:G91),"Confermati oltre invito","Completo")),IF(SUM(H91:I91)&gt;0,"Verificare quantità","Chiuso"))),IF(AND(D91&lt;&gt;"",D91&lt;TODAY()),"Risposta scaduta","Da seguire")))</f>
        <v/>
      </c>
    </row>
    <row r="92" ht="20" customHeight="1">
      <c r="A92" s="17" t="n"/>
      <c r="B92" s="17" t="n"/>
      <c r="C92" s="36" t="n"/>
      <c r="D92" s="36" t="n"/>
      <c r="E92" s="19" t="n"/>
      <c r="F92" s="20" t="n"/>
      <c r="G92" s="20" t="n"/>
      <c r="H92" s="20" t="n"/>
      <c r="I92" s="20" t="n"/>
      <c r="J92" s="36" t="n"/>
      <c r="K92" s="17" t="n"/>
      <c r="L92" s="17" t="n"/>
      <c r="M92" s="36" t="n"/>
      <c r="N92" s="21">
        <f>IF(B92="","",IF(OR(E92="Sì",E92="No"),IF(J92="","Data risposta mancante",IF(E92="Sì",IF(SUM(H92:I92)=0,"Verificare quantità",IF(SUM(H92:I92)&gt;SUM(F92:G92),"Confermati oltre invito","Completo")),IF(SUM(H92:I92)&gt;0,"Verificare quantità","Chiuso"))),IF(AND(D92&lt;&gt;"",D92&lt;TODAY()),"Risposta scaduta","Da seguire")))</f>
        <v/>
      </c>
    </row>
    <row r="93" ht="20" customHeight="1">
      <c r="A93" s="17" t="n"/>
      <c r="B93" s="17" t="n"/>
      <c r="C93" s="36" t="n"/>
      <c r="D93" s="36" t="n"/>
      <c r="E93" s="19" t="n"/>
      <c r="F93" s="20" t="n"/>
      <c r="G93" s="20" t="n"/>
      <c r="H93" s="20" t="n"/>
      <c r="I93" s="20" t="n"/>
      <c r="J93" s="36" t="n"/>
      <c r="K93" s="17" t="n"/>
      <c r="L93" s="17" t="n"/>
      <c r="M93" s="36" t="n"/>
      <c r="N93" s="22">
        <f>IF(B93="","",IF(OR(E93="Sì",E93="No"),IF(J93="","Data risposta mancante",IF(E93="Sì",IF(SUM(H93:I93)=0,"Verificare quantità",IF(SUM(H93:I93)&gt;SUM(F93:G93),"Confermati oltre invito","Completo")),IF(SUM(H93:I93)&gt;0,"Verificare quantità","Chiuso"))),IF(AND(D93&lt;&gt;"",D93&lt;TODAY()),"Risposta scaduta","Da seguire")))</f>
        <v/>
      </c>
    </row>
    <row r="94" ht="20" customHeight="1">
      <c r="A94" s="17" t="n"/>
      <c r="B94" s="17" t="n"/>
      <c r="C94" s="36" t="n"/>
      <c r="D94" s="36" t="n"/>
      <c r="E94" s="19" t="n"/>
      <c r="F94" s="20" t="n"/>
      <c r="G94" s="20" t="n"/>
      <c r="H94" s="20" t="n"/>
      <c r="I94" s="20" t="n"/>
      <c r="J94" s="36" t="n"/>
      <c r="K94" s="17" t="n"/>
      <c r="L94" s="17" t="n"/>
      <c r="M94" s="36" t="n"/>
      <c r="N94" s="21">
        <f>IF(B94="","",IF(OR(E94="Sì",E94="No"),IF(J94="","Data risposta mancante",IF(E94="Sì",IF(SUM(H94:I94)=0,"Verificare quantità",IF(SUM(H94:I94)&gt;SUM(F94:G94),"Confermati oltre invito","Completo")),IF(SUM(H94:I94)&gt;0,"Verificare quantità","Chiuso"))),IF(AND(D94&lt;&gt;"",D94&lt;TODAY()),"Risposta scaduta","Da seguire")))</f>
        <v/>
      </c>
    </row>
    <row r="95" ht="20" customHeight="1">
      <c r="A95" s="17" t="n"/>
      <c r="B95" s="17" t="n"/>
      <c r="C95" s="36" t="n"/>
      <c r="D95" s="36" t="n"/>
      <c r="E95" s="19" t="n"/>
      <c r="F95" s="20" t="n"/>
      <c r="G95" s="20" t="n"/>
      <c r="H95" s="20" t="n"/>
      <c r="I95" s="20" t="n"/>
      <c r="J95" s="36" t="n"/>
      <c r="K95" s="17" t="n"/>
      <c r="L95" s="17" t="n"/>
      <c r="M95" s="36" t="n"/>
      <c r="N95" s="22">
        <f>IF(B95="","",IF(OR(E95="Sì",E95="No"),IF(J95="","Data risposta mancante",IF(E95="Sì",IF(SUM(H95:I95)=0,"Verificare quantità",IF(SUM(H95:I95)&gt;SUM(F95:G95),"Confermati oltre invito","Completo")),IF(SUM(H95:I95)&gt;0,"Verificare quantità","Chiuso"))),IF(AND(D95&lt;&gt;"",D95&lt;TODAY()),"Risposta scaduta","Da seguire")))</f>
        <v/>
      </c>
    </row>
    <row r="96" ht="20" customHeight="1">
      <c r="A96" s="17" t="n"/>
      <c r="B96" s="17" t="n"/>
      <c r="C96" s="36" t="n"/>
      <c r="D96" s="36" t="n"/>
      <c r="E96" s="19" t="n"/>
      <c r="F96" s="20" t="n"/>
      <c r="G96" s="20" t="n"/>
      <c r="H96" s="20" t="n"/>
      <c r="I96" s="20" t="n"/>
      <c r="J96" s="36" t="n"/>
      <c r="K96" s="17" t="n"/>
      <c r="L96" s="17" t="n"/>
      <c r="M96" s="36" t="n"/>
      <c r="N96" s="21">
        <f>IF(B96="","",IF(OR(E96="Sì",E96="No"),IF(J96="","Data risposta mancante",IF(E96="Sì",IF(SUM(H96:I96)=0,"Verificare quantità",IF(SUM(H96:I96)&gt;SUM(F96:G96),"Confermati oltre invito","Completo")),IF(SUM(H96:I96)&gt;0,"Verificare quantità","Chiuso"))),IF(AND(D96&lt;&gt;"",D96&lt;TODAY()),"Risposta scaduta","Da seguire")))</f>
        <v/>
      </c>
    </row>
    <row r="97" ht="20" customHeight="1">
      <c r="A97" s="17" t="n"/>
      <c r="B97" s="17" t="n"/>
      <c r="C97" s="36" t="n"/>
      <c r="D97" s="36" t="n"/>
      <c r="E97" s="19" t="n"/>
      <c r="F97" s="20" t="n"/>
      <c r="G97" s="20" t="n"/>
      <c r="H97" s="20" t="n"/>
      <c r="I97" s="20" t="n"/>
      <c r="J97" s="36" t="n"/>
      <c r="K97" s="17" t="n"/>
      <c r="L97" s="17" t="n"/>
      <c r="M97" s="36" t="n"/>
      <c r="N97" s="22">
        <f>IF(B97="","",IF(OR(E97="Sì",E97="No"),IF(J97="","Data risposta mancante",IF(E97="Sì",IF(SUM(H97:I97)=0,"Verificare quantità",IF(SUM(H97:I97)&gt;SUM(F97:G97),"Confermati oltre invito","Completo")),IF(SUM(H97:I97)&gt;0,"Verificare quantità","Chiuso"))),IF(AND(D97&lt;&gt;"",D97&lt;TODAY()),"Risposta scaduta","Da seguire")))</f>
        <v/>
      </c>
    </row>
    <row r="98" ht="20" customHeight="1">
      <c r="A98" s="17" t="n"/>
      <c r="B98" s="17" t="n"/>
      <c r="C98" s="36" t="n"/>
      <c r="D98" s="36" t="n"/>
      <c r="E98" s="19" t="n"/>
      <c r="F98" s="20" t="n"/>
      <c r="G98" s="20" t="n"/>
      <c r="H98" s="20" t="n"/>
      <c r="I98" s="20" t="n"/>
      <c r="J98" s="36" t="n"/>
      <c r="K98" s="17" t="n"/>
      <c r="L98" s="17" t="n"/>
      <c r="M98" s="36" t="n"/>
      <c r="N98" s="21">
        <f>IF(B98="","",IF(OR(E98="Sì",E98="No"),IF(J98="","Data risposta mancante",IF(E98="Sì",IF(SUM(H98:I98)=0,"Verificare quantità",IF(SUM(H98:I98)&gt;SUM(F98:G98),"Confermati oltre invito","Completo")),IF(SUM(H98:I98)&gt;0,"Verificare quantità","Chiuso"))),IF(AND(D98&lt;&gt;"",D98&lt;TODAY()),"Risposta scaduta","Da seguire")))</f>
        <v/>
      </c>
    </row>
    <row r="99" ht="20" customHeight="1">
      <c r="A99" s="17" t="n"/>
      <c r="B99" s="17" t="n"/>
      <c r="C99" s="36" t="n"/>
      <c r="D99" s="36" t="n"/>
      <c r="E99" s="19" t="n"/>
      <c r="F99" s="20" t="n"/>
      <c r="G99" s="20" t="n"/>
      <c r="H99" s="20" t="n"/>
      <c r="I99" s="20" t="n"/>
      <c r="J99" s="36" t="n"/>
      <c r="K99" s="17" t="n"/>
      <c r="L99" s="17" t="n"/>
      <c r="M99" s="36" t="n"/>
      <c r="N99" s="22">
        <f>IF(B99="","",IF(OR(E99="Sì",E99="No"),IF(J99="","Data risposta mancante",IF(E99="Sì",IF(SUM(H99:I99)=0,"Verificare quantità",IF(SUM(H99:I99)&gt;SUM(F99:G99),"Confermati oltre invito","Completo")),IF(SUM(H99:I99)&gt;0,"Verificare quantità","Chiuso"))),IF(AND(D99&lt;&gt;"",D99&lt;TODAY()),"Risposta scaduta","Da seguire")))</f>
        <v/>
      </c>
    </row>
    <row r="100" ht="20" customHeight="1">
      <c r="A100" s="17" t="n"/>
      <c r="B100" s="17" t="n"/>
      <c r="C100" s="36" t="n"/>
      <c r="D100" s="36" t="n"/>
      <c r="E100" s="19" t="n"/>
      <c r="F100" s="20" t="n"/>
      <c r="G100" s="20" t="n"/>
      <c r="H100" s="20" t="n"/>
      <c r="I100" s="20" t="n"/>
      <c r="J100" s="36" t="n"/>
      <c r="K100" s="17" t="n"/>
      <c r="L100" s="17" t="n"/>
      <c r="M100" s="36" t="n"/>
      <c r="N100" s="21">
        <f>IF(B100="","",IF(OR(E100="Sì",E100="No"),IF(J100="","Data risposta mancante",IF(E100="Sì",IF(SUM(H100:I100)=0,"Verificare quantità",IF(SUM(H100:I100)&gt;SUM(F100:G100),"Confermati oltre invito","Completo")),IF(SUM(H100:I100)&gt;0,"Verificare quantità","Chiuso"))),IF(AND(D100&lt;&gt;"",D100&lt;TODAY()),"Risposta scaduta","Da seguire")))</f>
        <v/>
      </c>
    </row>
    <row r="101" ht="20" customHeight="1">
      <c r="A101" s="17" t="n"/>
      <c r="B101" s="17" t="n"/>
      <c r="C101" s="36" t="n"/>
      <c r="D101" s="36" t="n"/>
      <c r="E101" s="19" t="n"/>
      <c r="F101" s="20" t="n"/>
      <c r="G101" s="20" t="n"/>
      <c r="H101" s="20" t="n"/>
      <c r="I101" s="20" t="n"/>
      <c r="J101" s="36" t="n"/>
      <c r="K101" s="17" t="n"/>
      <c r="L101" s="17" t="n"/>
      <c r="M101" s="36" t="n"/>
      <c r="N101" s="22">
        <f>IF(B101="","",IF(OR(E101="Sì",E101="No"),IF(J101="","Data risposta mancante",IF(E101="Sì",IF(SUM(H101:I101)=0,"Verificare quantità",IF(SUM(H101:I101)&gt;SUM(F101:G101),"Confermati oltre invito","Completo")),IF(SUM(H101:I101)&gt;0,"Verificare quantità","Chiuso"))),IF(AND(D101&lt;&gt;"",D101&lt;TODAY()),"Risposta scaduta","Da seguire")))</f>
        <v/>
      </c>
    </row>
    <row r="102" ht="20" customHeight="1">
      <c r="A102" s="17" t="n"/>
      <c r="B102" s="17" t="n"/>
      <c r="C102" s="36" t="n"/>
      <c r="D102" s="36" t="n"/>
      <c r="E102" s="19" t="n"/>
      <c r="F102" s="20" t="n"/>
      <c r="G102" s="20" t="n"/>
      <c r="H102" s="20" t="n"/>
      <c r="I102" s="20" t="n"/>
      <c r="J102" s="36" t="n"/>
      <c r="K102" s="17" t="n"/>
      <c r="L102" s="17" t="n"/>
      <c r="M102" s="36" t="n"/>
      <c r="N102" s="21">
        <f>IF(B102="","",IF(OR(E102="Sì",E102="No"),IF(J102="","Data risposta mancante",IF(E102="Sì",IF(SUM(H102:I102)=0,"Verificare quantità",IF(SUM(H102:I102)&gt;SUM(F102:G102),"Confermati oltre invito","Completo")),IF(SUM(H102:I102)&gt;0,"Verificare quantità","Chiuso"))),IF(AND(D102&lt;&gt;"",D102&lt;TODAY()),"Risposta scaduta","Da seguire")))</f>
        <v/>
      </c>
    </row>
    <row r="103" ht="20" customHeight="1">
      <c r="A103" s="17" t="n"/>
      <c r="B103" s="17" t="n"/>
      <c r="C103" s="36" t="n"/>
      <c r="D103" s="36" t="n"/>
      <c r="E103" s="19" t="n"/>
      <c r="F103" s="20" t="n"/>
      <c r="G103" s="20" t="n"/>
      <c r="H103" s="20" t="n"/>
      <c r="I103" s="20" t="n"/>
      <c r="J103" s="36" t="n"/>
      <c r="K103" s="17" t="n"/>
      <c r="L103" s="17" t="n"/>
      <c r="M103" s="36" t="n"/>
      <c r="N103" s="22">
        <f>IF(B103="","",IF(OR(E103="Sì",E103="No"),IF(J103="","Data risposta mancante",IF(E103="Sì",IF(SUM(H103:I103)=0,"Verificare quantità",IF(SUM(H103:I103)&gt;SUM(F103:G103),"Confermati oltre invito","Completo")),IF(SUM(H103:I103)&gt;0,"Verificare quantità","Chiuso"))),IF(AND(D103&lt;&gt;"",D103&lt;TODAY()),"Risposta scaduta","Da seguire")))</f>
        <v/>
      </c>
    </row>
  </sheetData>
  <autoFilter ref="A3:N103"/>
  <mergeCells count="1">
    <mergeCell ref="A1:N1"/>
  </mergeCells>
  <conditionalFormatting sqref="A4:A103">
    <cfRule type="expression" priority="1" dxfId="0">
      <formula>AND($A4&lt;&gt;"",COUNTIF($A$4:$A$103,$A4)&gt;1)</formula>
    </cfRule>
  </conditionalFormatting>
  <conditionalFormatting sqref="N4:N103">
    <cfRule type="expression" priority="2" dxfId="1">
      <formula>OR($N4="Completo",$N4="Chiuso")</formula>
    </cfRule>
    <cfRule type="expression" priority="3" dxfId="0">
      <formula>OR($N4="Risposta scaduta",$N4="Verificare quantità",$N4="Confermati oltre invito",$N4="Data risposta mancante")</formula>
    </cfRule>
    <cfRule type="expression" priority="4" dxfId="2">
      <formula>$N4="Da seguire"</formula>
    </cfRule>
  </conditionalFormatting>
  <dataValidations count="5">
    <dataValidation sqref="E4:E103" showDropDown="0" showInputMessage="1" showErrorMessage="1" allowBlank="0" errorTitle="Conferma non valida" error="Scegliere un esito presente nel foglio Parametri." promptTitle="Esito della conferma" prompt="Selezionare l'esito noto oppure lasciare vuoto per un controllo successivo." type="list">
      <formula1>=INDIRECT("'Parametri'!$A$4:$A$13")</formula1>
    </dataValidation>
    <dataValidation sqref="K4:K103" showDropDown="0" showInputMessage="0" showErrorMessage="1" allowBlank="0" errorTitle="Responsabile non valido" error="Scegliere un responsabile presente nel foglio Parametri." type="list">
      <formula1>=INDIRECT("'Parametri'!$B$4:$B$13")</formula1>
    </dataValidation>
    <dataValidation sqref="L4:L103" showDropDown="0" showInputMessage="0" showErrorMessage="1" allowBlank="0" errorTitle="Attività non valida" error="Scegliere un'attività presente nel foglio Parametri." type="list">
      <formula1>=INDIRECT("'Parametri'!$C$4:$C$13")</formula1>
    </dataValidation>
    <dataValidation sqref="C4:D103 J4:J103 M4:M103" showDropDown="0" showInputMessage="0" showErrorMessage="1" allowBlank="0" errorTitle="Data fuori intervallo" error="Controllare i limiti data visibili nel foglio Parametri." type="date" operator="between">
      <formula1>=INDIRECT("'Parametri'!$G$7")</formula1>
      <formula2>=INDIRECT("'Parametri'!$G$8")</formula2>
    </dataValidation>
    <dataValidation sqref="F4:I103" showDropDown="0" showInputMessage="0" showErrorMessage="1" allowBlank="0" errorTitle="Quantità non valida" error="Inserire un numero intero entro il massimo visibile nel foglio Parametri." type="whole" operator="between">
      <formula1>0</formula1>
      <formula2>=INDIRECT("'Parametri'!$G$6")</formula2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K103"/>
  <sheetViews>
    <sheetView showGridLines="0" zoomScale="9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5" customWidth="1" min="1" max="1"/>
    <col width="14" customWidth="1" min="2" max="2"/>
    <col width="27" customWidth="1" min="3" max="3"/>
    <col width="15" customWidth="1" min="4" max="4"/>
    <col width="15" customWidth="1" min="5" max="5"/>
    <col width="21" customWidth="1" min="6" max="6"/>
    <col width="34" customWidth="1" min="7" max="7"/>
    <col width="29" customWidth="1" min="8" max="8"/>
    <col width="16" customWidth="1" min="9" max="9"/>
    <col width="15" customWidth="1" min="10" max="10"/>
    <col width="20" customWidth="1" min="11" max="11"/>
  </cols>
  <sheetData>
    <row r="1" ht="27" customHeight="1">
      <c r="A1" s="1" t="inlineStr">
        <is>
          <t>Attività RSVP e solleciti</t>
        </is>
      </c>
    </row>
    <row r="2" ht="21" customHeight="1">
      <c r="A2" s="2" t="inlineStr">
        <is>
          <t>Registro operativo fittizio: gli avvisi richiedono sempre un controllo umano.</t>
        </is>
      </c>
    </row>
    <row r="3" ht="32" customHeight="1">
      <c r="A3" s="16" t="inlineStr">
        <is>
          <t>ID attività</t>
        </is>
      </c>
      <c r="B3" s="16" t="inlineStr">
        <is>
          <t>ID invito</t>
        </is>
      </c>
      <c r="C3" s="16" t="inlineStr">
        <is>
          <t>Attività</t>
        </is>
      </c>
      <c r="D3" s="16" t="inlineStr">
        <is>
          <t>Data attività</t>
        </is>
      </c>
      <c r="E3" s="16" t="inlineStr">
        <is>
          <t>Durata (ore)</t>
        </is>
      </c>
      <c r="F3" s="16" t="inlineStr">
        <is>
          <t>Importo stimato (€)</t>
        </is>
      </c>
      <c r="G3" s="16" t="inlineStr">
        <is>
          <t>Fornitore</t>
        </is>
      </c>
      <c r="H3" s="16" t="inlineStr">
        <is>
          <t>Responsabile</t>
        </is>
      </c>
      <c r="I3" s="16" t="inlineStr">
        <is>
          <t>Stato</t>
        </is>
      </c>
      <c r="J3" s="16" t="inlineStr">
        <is>
          <t>Scadenza</t>
        </is>
      </c>
      <c r="K3" s="16" t="inlineStr">
        <is>
          <t>Avviso</t>
        </is>
      </c>
    </row>
    <row r="4" ht="20" customHeight="1">
      <c r="A4" s="17" t="inlineStr">
        <is>
          <t>ATT-F001</t>
        </is>
      </c>
      <c r="B4" s="17" t="inlineStr">
        <is>
          <t>INV-F002</t>
        </is>
      </c>
      <c r="C4" s="17" t="inlineStr">
        <is>
          <t>Sollecito gentile</t>
        </is>
      </c>
      <c r="D4" s="36" t="n">
        <v>46274</v>
      </c>
      <c r="E4" s="37" t="n">
        <v>0.5</v>
      </c>
      <c r="F4" s="38" t="n">
        <v>0</v>
      </c>
      <c r="G4" s="17" t="inlineStr">
        <is>
          <t>Nessun fornitore</t>
        </is>
      </c>
      <c r="H4" s="17" t="inlineStr">
        <is>
          <t>Responsabile fittizio A</t>
        </is>
      </c>
      <c r="I4" s="19" t="inlineStr">
        <is>
          <t>In corso</t>
        </is>
      </c>
      <c r="J4" s="36" t="n">
        <v>46275</v>
      </c>
      <c r="K4" s="25">
        <f>IF(A4="","",IF(I4="Completata","Chiusa",IF(I4="Annullata","Chiusa",IF(AND(J4&lt;&gt;"",J4&lt;TODAY()),"Scaduta",IF(I4="","Stato mancante","Da controllare")))))</f>
        <v/>
      </c>
    </row>
    <row r="5" ht="20" customHeight="1">
      <c r="A5" s="17" t="inlineStr">
        <is>
          <t>ATT-F002</t>
        </is>
      </c>
      <c r="B5" s="17" t="inlineStr">
        <is>
          <t>INV-F001</t>
        </is>
      </c>
      <c r="C5" s="17" t="inlineStr">
        <is>
          <t>Aggiornamento conferma</t>
        </is>
      </c>
      <c r="D5" s="36" t="n">
        <v>46241</v>
      </c>
      <c r="E5" s="37" t="n">
        <v>0.25</v>
      </c>
      <c r="F5" s="38" t="n">
        <v>0</v>
      </c>
      <c r="G5" s="17" t="inlineStr">
        <is>
          <t>Nessun fornitore</t>
        </is>
      </c>
      <c r="H5" s="17" t="inlineStr">
        <is>
          <t>Responsabile fittizio B</t>
        </is>
      </c>
      <c r="I5" s="19" t="inlineStr">
        <is>
          <t>Completata</t>
        </is>
      </c>
      <c r="J5" s="36" t="n">
        <v>46242</v>
      </c>
      <c r="K5" s="26">
        <f>IF(A5="","",IF(I5="Completata","Chiusa",IF(I5="Annullata","Chiusa",IF(AND(J5&lt;&gt;"",J5&lt;TODAY()),"Scaduta",IF(I5="","Stato mancante","Da controllare")))))</f>
        <v/>
      </c>
    </row>
    <row r="6" ht="20" customHeight="1">
      <c r="A6" s="17" t="inlineStr">
        <is>
          <t>ATT-F003</t>
        </is>
      </c>
      <c r="B6" s="17" t="inlineStr">
        <is>
          <t>INV-F004</t>
        </is>
      </c>
      <c r="C6" s="17" t="inlineStr">
        <is>
          <t>Invio invito</t>
        </is>
      </c>
      <c r="D6" s="36" t="n">
        <v>46271</v>
      </c>
      <c r="E6" s="37" t="n">
        <v>1</v>
      </c>
      <c r="F6" s="38" t="n">
        <v>18.5</v>
      </c>
      <c r="G6" s="17" t="inlineStr">
        <is>
          <t>Servizio fittizio CartaChiara</t>
        </is>
      </c>
      <c r="H6" s="17" t="inlineStr">
        <is>
          <t>Coppia organizzatrice fittizia</t>
        </is>
      </c>
      <c r="I6" s="19" t="inlineStr">
        <is>
          <t>Pianificata</t>
        </is>
      </c>
      <c r="J6" s="36" t="n">
        <v>46279</v>
      </c>
      <c r="K6" s="25">
        <f>IF(A6="","",IF(I6="Completata","Chiusa",IF(I6="Annullata","Chiusa",IF(AND(J6&lt;&gt;"",J6&lt;TODAY()),"Scaduta",IF(I6="","Stato mancante","Da controllare")))))</f>
        <v/>
      </c>
    </row>
    <row r="7" ht="20" customHeight="1">
      <c r="A7" s="17" t="inlineStr">
        <is>
          <t>ATT-F004</t>
        </is>
      </c>
      <c r="B7" s="17" t="inlineStr">
        <is>
          <t>INV-F006</t>
        </is>
      </c>
      <c r="C7" s="17" t="inlineStr">
        <is>
          <t>Verifica quantità</t>
        </is>
      </c>
      <c r="D7" s="36" t="n">
        <v>46276</v>
      </c>
      <c r="E7" s="37" t="n">
        <v>0.5</v>
      </c>
      <c r="F7" s="38" t="n">
        <v>0</v>
      </c>
      <c r="G7" s="17" t="inlineStr">
        <is>
          <t>Nessun fornitore</t>
        </is>
      </c>
      <c r="H7" s="17" t="inlineStr">
        <is>
          <t>Coordinamento fittizio</t>
        </is>
      </c>
      <c r="I7" s="19" t="inlineStr">
        <is>
          <t>Pianificata</t>
        </is>
      </c>
      <c r="J7" s="36" t="n">
        <v>46278</v>
      </c>
      <c r="K7" s="26">
        <f>IF(A7="","",IF(I7="Completata","Chiusa",IF(I7="Annullata","Chiusa",IF(AND(J7&lt;&gt;"",J7&lt;TODAY()),"Scaduta",IF(I7="","Stato mancante","Da controllare")))))</f>
        <v/>
      </c>
    </row>
    <row r="8" ht="20" customHeight="1">
      <c r="A8" s="17" t="n"/>
      <c r="B8" s="17" t="n"/>
      <c r="C8" s="17" t="n"/>
      <c r="D8" s="36" t="n"/>
      <c r="E8" s="37" t="n"/>
      <c r="F8" s="38" t="n"/>
      <c r="G8" s="17" t="n"/>
      <c r="H8" s="17" t="n"/>
      <c r="I8" s="19" t="n"/>
      <c r="J8" s="36" t="n"/>
      <c r="K8" s="25">
        <f>IF(A8="","",IF(I8="Completata","Chiusa",IF(I8="Annullata","Chiusa",IF(AND(J8&lt;&gt;"",J8&lt;TODAY()),"Scaduta",IF(I8="","Stato mancante","Da controllare")))))</f>
        <v/>
      </c>
    </row>
    <row r="9" ht="20" customHeight="1">
      <c r="A9" s="17" t="n"/>
      <c r="B9" s="17" t="n"/>
      <c r="C9" s="17" t="n"/>
      <c r="D9" s="36" t="n"/>
      <c r="E9" s="37" t="n"/>
      <c r="F9" s="38" t="n"/>
      <c r="G9" s="17" t="n"/>
      <c r="H9" s="17" t="n"/>
      <c r="I9" s="19" t="n"/>
      <c r="J9" s="36" t="n"/>
      <c r="K9" s="26">
        <f>IF(A9="","",IF(I9="Completata","Chiusa",IF(I9="Annullata","Chiusa",IF(AND(J9&lt;&gt;"",J9&lt;TODAY()),"Scaduta",IF(I9="","Stato mancante","Da controllare")))))</f>
        <v/>
      </c>
    </row>
    <row r="10" ht="20" customHeight="1">
      <c r="A10" s="17" t="n"/>
      <c r="B10" s="17" t="n"/>
      <c r="C10" s="17" t="n"/>
      <c r="D10" s="36" t="n"/>
      <c r="E10" s="37" t="n"/>
      <c r="F10" s="38" t="n"/>
      <c r="G10" s="17" t="n"/>
      <c r="H10" s="17" t="n"/>
      <c r="I10" s="19" t="n"/>
      <c r="J10" s="36" t="n"/>
      <c r="K10" s="25">
        <f>IF(A10="","",IF(I10="Completata","Chiusa",IF(I10="Annullata","Chiusa",IF(AND(J10&lt;&gt;"",J10&lt;TODAY()),"Scaduta",IF(I10="","Stato mancante","Da controllare")))))</f>
        <v/>
      </c>
    </row>
    <row r="11" ht="20" customHeight="1">
      <c r="A11" s="17" t="n"/>
      <c r="B11" s="17" t="n"/>
      <c r="C11" s="17" t="n"/>
      <c r="D11" s="36" t="n"/>
      <c r="E11" s="37" t="n"/>
      <c r="F11" s="38" t="n"/>
      <c r="G11" s="17" t="n"/>
      <c r="H11" s="17" t="n"/>
      <c r="I11" s="19" t="n"/>
      <c r="J11" s="36" t="n"/>
      <c r="K11" s="26">
        <f>IF(A11="","",IF(I11="Completata","Chiusa",IF(I11="Annullata","Chiusa",IF(AND(J11&lt;&gt;"",J11&lt;TODAY()),"Scaduta",IF(I11="","Stato mancante","Da controllare")))))</f>
        <v/>
      </c>
    </row>
    <row r="12" ht="20" customHeight="1">
      <c r="A12" s="17" t="n"/>
      <c r="B12" s="17" t="n"/>
      <c r="C12" s="17" t="n"/>
      <c r="D12" s="36" t="n"/>
      <c r="E12" s="37" t="n"/>
      <c r="F12" s="38" t="n"/>
      <c r="G12" s="17" t="n"/>
      <c r="H12" s="17" t="n"/>
      <c r="I12" s="19" t="n"/>
      <c r="J12" s="36" t="n"/>
      <c r="K12" s="25">
        <f>IF(A12="","",IF(I12="Completata","Chiusa",IF(I12="Annullata","Chiusa",IF(AND(J12&lt;&gt;"",J12&lt;TODAY()),"Scaduta",IF(I12="","Stato mancante","Da controllare")))))</f>
        <v/>
      </c>
    </row>
    <row r="13" ht="20" customHeight="1">
      <c r="A13" s="17" t="n"/>
      <c r="B13" s="17" t="n"/>
      <c r="C13" s="17" t="n"/>
      <c r="D13" s="36" t="n"/>
      <c r="E13" s="37" t="n"/>
      <c r="F13" s="38" t="n"/>
      <c r="G13" s="17" t="n"/>
      <c r="H13" s="17" t="n"/>
      <c r="I13" s="19" t="n"/>
      <c r="J13" s="36" t="n"/>
      <c r="K13" s="26">
        <f>IF(A13="","",IF(I13="Completata","Chiusa",IF(I13="Annullata","Chiusa",IF(AND(J13&lt;&gt;"",J13&lt;TODAY()),"Scaduta",IF(I13="","Stato mancante","Da controllare")))))</f>
        <v/>
      </c>
    </row>
    <row r="14" ht="20" customHeight="1">
      <c r="A14" s="17" t="n"/>
      <c r="B14" s="17" t="n"/>
      <c r="C14" s="17" t="n"/>
      <c r="D14" s="36" t="n"/>
      <c r="E14" s="37" t="n"/>
      <c r="F14" s="38" t="n"/>
      <c r="G14" s="17" t="n"/>
      <c r="H14" s="17" t="n"/>
      <c r="I14" s="19" t="n"/>
      <c r="J14" s="36" t="n"/>
      <c r="K14" s="25">
        <f>IF(A14="","",IF(I14="Completata","Chiusa",IF(I14="Annullata","Chiusa",IF(AND(J14&lt;&gt;"",J14&lt;TODAY()),"Scaduta",IF(I14="","Stato mancante","Da controllare")))))</f>
        <v/>
      </c>
    </row>
    <row r="15" ht="20" customHeight="1">
      <c r="A15" s="17" t="n"/>
      <c r="B15" s="17" t="n"/>
      <c r="C15" s="17" t="n"/>
      <c r="D15" s="36" t="n"/>
      <c r="E15" s="37" t="n"/>
      <c r="F15" s="38" t="n"/>
      <c r="G15" s="17" t="n"/>
      <c r="H15" s="17" t="n"/>
      <c r="I15" s="19" t="n"/>
      <c r="J15" s="36" t="n"/>
      <c r="K15" s="26">
        <f>IF(A15="","",IF(I15="Completata","Chiusa",IF(I15="Annullata","Chiusa",IF(AND(J15&lt;&gt;"",J15&lt;TODAY()),"Scaduta",IF(I15="","Stato mancante","Da controllare")))))</f>
        <v/>
      </c>
    </row>
    <row r="16" ht="20" customHeight="1">
      <c r="A16" s="17" t="n"/>
      <c r="B16" s="17" t="n"/>
      <c r="C16" s="17" t="n"/>
      <c r="D16" s="36" t="n"/>
      <c r="E16" s="37" t="n"/>
      <c r="F16" s="38" t="n"/>
      <c r="G16" s="17" t="n"/>
      <c r="H16" s="17" t="n"/>
      <c r="I16" s="19" t="n"/>
      <c r="J16" s="36" t="n"/>
      <c r="K16" s="25">
        <f>IF(A16="","",IF(I16="Completata","Chiusa",IF(I16="Annullata","Chiusa",IF(AND(J16&lt;&gt;"",J16&lt;TODAY()),"Scaduta",IF(I16="","Stato mancante","Da controllare")))))</f>
        <v/>
      </c>
    </row>
    <row r="17" ht="20" customHeight="1">
      <c r="A17" s="17" t="n"/>
      <c r="B17" s="17" t="n"/>
      <c r="C17" s="17" t="n"/>
      <c r="D17" s="36" t="n"/>
      <c r="E17" s="37" t="n"/>
      <c r="F17" s="38" t="n"/>
      <c r="G17" s="17" t="n"/>
      <c r="H17" s="17" t="n"/>
      <c r="I17" s="19" t="n"/>
      <c r="J17" s="36" t="n"/>
      <c r="K17" s="26">
        <f>IF(A17="","",IF(I17="Completata","Chiusa",IF(I17="Annullata","Chiusa",IF(AND(J17&lt;&gt;"",J17&lt;TODAY()),"Scaduta",IF(I17="","Stato mancante","Da controllare")))))</f>
        <v/>
      </c>
    </row>
    <row r="18" ht="20" customHeight="1">
      <c r="A18" s="17" t="n"/>
      <c r="B18" s="17" t="n"/>
      <c r="C18" s="17" t="n"/>
      <c r="D18" s="36" t="n"/>
      <c r="E18" s="37" t="n"/>
      <c r="F18" s="38" t="n"/>
      <c r="G18" s="17" t="n"/>
      <c r="H18" s="17" t="n"/>
      <c r="I18" s="19" t="n"/>
      <c r="J18" s="36" t="n"/>
      <c r="K18" s="25">
        <f>IF(A18="","",IF(I18="Completata","Chiusa",IF(I18="Annullata","Chiusa",IF(AND(J18&lt;&gt;"",J18&lt;TODAY()),"Scaduta",IF(I18="","Stato mancante","Da controllare")))))</f>
        <v/>
      </c>
    </row>
    <row r="19" ht="20" customHeight="1">
      <c r="A19" s="17" t="n"/>
      <c r="B19" s="17" t="n"/>
      <c r="C19" s="17" t="n"/>
      <c r="D19" s="36" t="n"/>
      <c r="E19" s="37" t="n"/>
      <c r="F19" s="38" t="n"/>
      <c r="G19" s="17" t="n"/>
      <c r="H19" s="17" t="n"/>
      <c r="I19" s="19" t="n"/>
      <c r="J19" s="36" t="n"/>
      <c r="K19" s="26">
        <f>IF(A19="","",IF(I19="Completata","Chiusa",IF(I19="Annullata","Chiusa",IF(AND(J19&lt;&gt;"",J19&lt;TODAY()),"Scaduta",IF(I19="","Stato mancante","Da controllare")))))</f>
        <v/>
      </c>
    </row>
    <row r="20" ht="20" customHeight="1">
      <c r="A20" s="17" t="n"/>
      <c r="B20" s="17" t="n"/>
      <c r="C20" s="17" t="n"/>
      <c r="D20" s="36" t="n"/>
      <c r="E20" s="37" t="n"/>
      <c r="F20" s="38" t="n"/>
      <c r="G20" s="17" t="n"/>
      <c r="H20" s="17" t="n"/>
      <c r="I20" s="19" t="n"/>
      <c r="J20" s="36" t="n"/>
      <c r="K20" s="25">
        <f>IF(A20="","",IF(I20="Completata","Chiusa",IF(I20="Annullata","Chiusa",IF(AND(J20&lt;&gt;"",J20&lt;TODAY()),"Scaduta",IF(I20="","Stato mancante","Da controllare")))))</f>
        <v/>
      </c>
    </row>
    <row r="21" ht="20" customHeight="1">
      <c r="A21" s="17" t="n"/>
      <c r="B21" s="17" t="n"/>
      <c r="C21" s="17" t="n"/>
      <c r="D21" s="36" t="n"/>
      <c r="E21" s="37" t="n"/>
      <c r="F21" s="38" t="n"/>
      <c r="G21" s="17" t="n"/>
      <c r="H21" s="17" t="n"/>
      <c r="I21" s="19" t="n"/>
      <c r="J21" s="36" t="n"/>
      <c r="K21" s="26">
        <f>IF(A21="","",IF(I21="Completata","Chiusa",IF(I21="Annullata","Chiusa",IF(AND(J21&lt;&gt;"",J21&lt;TODAY()),"Scaduta",IF(I21="","Stato mancante","Da controllare")))))</f>
        <v/>
      </c>
    </row>
    <row r="22" ht="20" customHeight="1">
      <c r="A22" s="17" t="n"/>
      <c r="B22" s="17" t="n"/>
      <c r="C22" s="17" t="n"/>
      <c r="D22" s="36" t="n"/>
      <c r="E22" s="37" t="n"/>
      <c r="F22" s="38" t="n"/>
      <c r="G22" s="17" t="n"/>
      <c r="H22" s="17" t="n"/>
      <c r="I22" s="19" t="n"/>
      <c r="J22" s="36" t="n"/>
      <c r="K22" s="25">
        <f>IF(A22="","",IF(I22="Completata","Chiusa",IF(I22="Annullata","Chiusa",IF(AND(J22&lt;&gt;"",J22&lt;TODAY()),"Scaduta",IF(I22="","Stato mancante","Da controllare")))))</f>
        <v/>
      </c>
    </row>
    <row r="23" ht="20" customHeight="1">
      <c r="A23" s="17" t="n"/>
      <c r="B23" s="17" t="n"/>
      <c r="C23" s="17" t="n"/>
      <c r="D23" s="36" t="n"/>
      <c r="E23" s="37" t="n"/>
      <c r="F23" s="38" t="n"/>
      <c r="G23" s="17" t="n"/>
      <c r="H23" s="17" t="n"/>
      <c r="I23" s="19" t="n"/>
      <c r="J23" s="36" t="n"/>
      <c r="K23" s="26">
        <f>IF(A23="","",IF(I23="Completata","Chiusa",IF(I23="Annullata","Chiusa",IF(AND(J23&lt;&gt;"",J23&lt;TODAY()),"Scaduta",IF(I23="","Stato mancante","Da controllare")))))</f>
        <v/>
      </c>
    </row>
    <row r="24" ht="20" customHeight="1">
      <c r="A24" s="17" t="n"/>
      <c r="B24" s="17" t="n"/>
      <c r="C24" s="17" t="n"/>
      <c r="D24" s="36" t="n"/>
      <c r="E24" s="37" t="n"/>
      <c r="F24" s="38" t="n"/>
      <c r="G24" s="17" t="n"/>
      <c r="H24" s="17" t="n"/>
      <c r="I24" s="19" t="n"/>
      <c r="J24" s="36" t="n"/>
      <c r="K24" s="25">
        <f>IF(A24="","",IF(I24="Completata","Chiusa",IF(I24="Annullata","Chiusa",IF(AND(J24&lt;&gt;"",J24&lt;TODAY()),"Scaduta",IF(I24="","Stato mancante","Da controllare")))))</f>
        <v/>
      </c>
    </row>
    <row r="25" ht="20" customHeight="1">
      <c r="A25" s="17" t="n"/>
      <c r="B25" s="17" t="n"/>
      <c r="C25" s="17" t="n"/>
      <c r="D25" s="36" t="n"/>
      <c r="E25" s="37" t="n"/>
      <c r="F25" s="38" t="n"/>
      <c r="G25" s="17" t="n"/>
      <c r="H25" s="17" t="n"/>
      <c r="I25" s="19" t="n"/>
      <c r="J25" s="36" t="n"/>
      <c r="K25" s="26">
        <f>IF(A25="","",IF(I25="Completata","Chiusa",IF(I25="Annullata","Chiusa",IF(AND(J25&lt;&gt;"",J25&lt;TODAY()),"Scaduta",IF(I25="","Stato mancante","Da controllare")))))</f>
        <v/>
      </c>
    </row>
    <row r="26" ht="20" customHeight="1">
      <c r="A26" s="17" t="n"/>
      <c r="B26" s="17" t="n"/>
      <c r="C26" s="17" t="n"/>
      <c r="D26" s="36" t="n"/>
      <c r="E26" s="37" t="n"/>
      <c r="F26" s="38" t="n"/>
      <c r="G26" s="17" t="n"/>
      <c r="H26" s="17" t="n"/>
      <c r="I26" s="19" t="n"/>
      <c r="J26" s="36" t="n"/>
      <c r="K26" s="25">
        <f>IF(A26="","",IF(I26="Completata","Chiusa",IF(I26="Annullata","Chiusa",IF(AND(J26&lt;&gt;"",J26&lt;TODAY()),"Scaduta",IF(I26="","Stato mancante","Da controllare")))))</f>
        <v/>
      </c>
    </row>
    <row r="27" ht="20" customHeight="1">
      <c r="A27" s="17" t="n"/>
      <c r="B27" s="17" t="n"/>
      <c r="C27" s="17" t="n"/>
      <c r="D27" s="36" t="n"/>
      <c r="E27" s="37" t="n"/>
      <c r="F27" s="38" t="n"/>
      <c r="G27" s="17" t="n"/>
      <c r="H27" s="17" t="n"/>
      <c r="I27" s="19" t="n"/>
      <c r="J27" s="36" t="n"/>
      <c r="K27" s="26">
        <f>IF(A27="","",IF(I27="Completata","Chiusa",IF(I27="Annullata","Chiusa",IF(AND(J27&lt;&gt;"",J27&lt;TODAY()),"Scaduta",IF(I27="","Stato mancante","Da controllare")))))</f>
        <v/>
      </c>
    </row>
    <row r="28" ht="20" customHeight="1">
      <c r="A28" s="17" t="n"/>
      <c r="B28" s="17" t="n"/>
      <c r="C28" s="17" t="n"/>
      <c r="D28" s="36" t="n"/>
      <c r="E28" s="37" t="n"/>
      <c r="F28" s="38" t="n"/>
      <c r="G28" s="17" t="n"/>
      <c r="H28" s="17" t="n"/>
      <c r="I28" s="19" t="n"/>
      <c r="J28" s="36" t="n"/>
      <c r="K28" s="25">
        <f>IF(A28="","",IF(I28="Completata","Chiusa",IF(I28="Annullata","Chiusa",IF(AND(J28&lt;&gt;"",J28&lt;TODAY()),"Scaduta",IF(I28="","Stato mancante","Da controllare")))))</f>
        <v/>
      </c>
    </row>
    <row r="29" ht="20" customHeight="1">
      <c r="A29" s="17" t="n"/>
      <c r="B29" s="17" t="n"/>
      <c r="C29" s="17" t="n"/>
      <c r="D29" s="36" t="n"/>
      <c r="E29" s="37" t="n"/>
      <c r="F29" s="38" t="n"/>
      <c r="G29" s="17" t="n"/>
      <c r="H29" s="17" t="n"/>
      <c r="I29" s="19" t="n"/>
      <c r="J29" s="36" t="n"/>
      <c r="K29" s="26">
        <f>IF(A29="","",IF(I29="Completata","Chiusa",IF(I29="Annullata","Chiusa",IF(AND(J29&lt;&gt;"",J29&lt;TODAY()),"Scaduta",IF(I29="","Stato mancante","Da controllare")))))</f>
        <v/>
      </c>
    </row>
    <row r="30" ht="20" customHeight="1">
      <c r="A30" s="17" t="n"/>
      <c r="B30" s="17" t="n"/>
      <c r="C30" s="17" t="n"/>
      <c r="D30" s="36" t="n"/>
      <c r="E30" s="37" t="n"/>
      <c r="F30" s="38" t="n"/>
      <c r="G30" s="17" t="n"/>
      <c r="H30" s="17" t="n"/>
      <c r="I30" s="19" t="n"/>
      <c r="J30" s="36" t="n"/>
      <c r="K30" s="25">
        <f>IF(A30="","",IF(I30="Completata","Chiusa",IF(I30="Annullata","Chiusa",IF(AND(J30&lt;&gt;"",J30&lt;TODAY()),"Scaduta",IF(I30="","Stato mancante","Da controllare")))))</f>
        <v/>
      </c>
    </row>
    <row r="31" ht="20" customHeight="1">
      <c r="A31" s="17" t="n"/>
      <c r="B31" s="17" t="n"/>
      <c r="C31" s="17" t="n"/>
      <c r="D31" s="36" t="n"/>
      <c r="E31" s="37" t="n"/>
      <c r="F31" s="38" t="n"/>
      <c r="G31" s="17" t="n"/>
      <c r="H31" s="17" t="n"/>
      <c r="I31" s="19" t="n"/>
      <c r="J31" s="36" t="n"/>
      <c r="K31" s="26">
        <f>IF(A31="","",IF(I31="Completata","Chiusa",IF(I31="Annullata","Chiusa",IF(AND(J31&lt;&gt;"",J31&lt;TODAY()),"Scaduta",IF(I31="","Stato mancante","Da controllare")))))</f>
        <v/>
      </c>
    </row>
    <row r="32" ht="20" customHeight="1">
      <c r="A32" s="17" t="n"/>
      <c r="B32" s="17" t="n"/>
      <c r="C32" s="17" t="n"/>
      <c r="D32" s="36" t="n"/>
      <c r="E32" s="37" t="n"/>
      <c r="F32" s="38" t="n"/>
      <c r="G32" s="17" t="n"/>
      <c r="H32" s="17" t="n"/>
      <c r="I32" s="19" t="n"/>
      <c r="J32" s="36" t="n"/>
      <c r="K32" s="25">
        <f>IF(A32="","",IF(I32="Completata","Chiusa",IF(I32="Annullata","Chiusa",IF(AND(J32&lt;&gt;"",J32&lt;TODAY()),"Scaduta",IF(I32="","Stato mancante","Da controllare")))))</f>
        <v/>
      </c>
    </row>
    <row r="33" ht="20" customHeight="1">
      <c r="A33" s="17" t="n"/>
      <c r="B33" s="17" t="n"/>
      <c r="C33" s="17" t="n"/>
      <c r="D33" s="36" t="n"/>
      <c r="E33" s="37" t="n"/>
      <c r="F33" s="38" t="n"/>
      <c r="G33" s="17" t="n"/>
      <c r="H33" s="17" t="n"/>
      <c r="I33" s="19" t="n"/>
      <c r="J33" s="36" t="n"/>
      <c r="K33" s="26">
        <f>IF(A33="","",IF(I33="Completata","Chiusa",IF(I33="Annullata","Chiusa",IF(AND(J33&lt;&gt;"",J33&lt;TODAY()),"Scaduta",IF(I33="","Stato mancante","Da controllare")))))</f>
        <v/>
      </c>
    </row>
    <row r="34" ht="20" customHeight="1">
      <c r="A34" s="17" t="n"/>
      <c r="B34" s="17" t="n"/>
      <c r="C34" s="17" t="n"/>
      <c r="D34" s="36" t="n"/>
      <c r="E34" s="37" t="n"/>
      <c r="F34" s="38" t="n"/>
      <c r="G34" s="17" t="n"/>
      <c r="H34" s="17" t="n"/>
      <c r="I34" s="19" t="n"/>
      <c r="J34" s="36" t="n"/>
      <c r="K34" s="25">
        <f>IF(A34="","",IF(I34="Completata","Chiusa",IF(I34="Annullata","Chiusa",IF(AND(J34&lt;&gt;"",J34&lt;TODAY()),"Scaduta",IF(I34="","Stato mancante","Da controllare")))))</f>
        <v/>
      </c>
    </row>
    <row r="35" ht="20" customHeight="1">
      <c r="A35" s="17" t="n"/>
      <c r="B35" s="17" t="n"/>
      <c r="C35" s="17" t="n"/>
      <c r="D35" s="36" t="n"/>
      <c r="E35" s="37" t="n"/>
      <c r="F35" s="38" t="n"/>
      <c r="G35" s="17" t="n"/>
      <c r="H35" s="17" t="n"/>
      <c r="I35" s="19" t="n"/>
      <c r="J35" s="36" t="n"/>
      <c r="K35" s="26">
        <f>IF(A35="","",IF(I35="Completata","Chiusa",IF(I35="Annullata","Chiusa",IF(AND(J35&lt;&gt;"",J35&lt;TODAY()),"Scaduta",IF(I35="","Stato mancante","Da controllare")))))</f>
        <v/>
      </c>
    </row>
    <row r="36" ht="20" customHeight="1">
      <c r="A36" s="17" t="n"/>
      <c r="B36" s="17" t="n"/>
      <c r="C36" s="17" t="n"/>
      <c r="D36" s="36" t="n"/>
      <c r="E36" s="37" t="n"/>
      <c r="F36" s="38" t="n"/>
      <c r="G36" s="17" t="n"/>
      <c r="H36" s="17" t="n"/>
      <c r="I36" s="19" t="n"/>
      <c r="J36" s="36" t="n"/>
      <c r="K36" s="25">
        <f>IF(A36="","",IF(I36="Completata","Chiusa",IF(I36="Annullata","Chiusa",IF(AND(J36&lt;&gt;"",J36&lt;TODAY()),"Scaduta",IF(I36="","Stato mancante","Da controllare")))))</f>
        <v/>
      </c>
    </row>
    <row r="37" ht="20" customHeight="1">
      <c r="A37" s="17" t="n"/>
      <c r="B37" s="17" t="n"/>
      <c r="C37" s="17" t="n"/>
      <c r="D37" s="36" t="n"/>
      <c r="E37" s="37" t="n"/>
      <c r="F37" s="38" t="n"/>
      <c r="G37" s="17" t="n"/>
      <c r="H37" s="17" t="n"/>
      <c r="I37" s="19" t="n"/>
      <c r="J37" s="36" t="n"/>
      <c r="K37" s="26">
        <f>IF(A37="","",IF(I37="Completata","Chiusa",IF(I37="Annullata","Chiusa",IF(AND(J37&lt;&gt;"",J37&lt;TODAY()),"Scaduta",IF(I37="","Stato mancante","Da controllare")))))</f>
        <v/>
      </c>
    </row>
    <row r="38" ht="20" customHeight="1">
      <c r="A38" s="17" t="n"/>
      <c r="B38" s="17" t="n"/>
      <c r="C38" s="17" t="n"/>
      <c r="D38" s="36" t="n"/>
      <c r="E38" s="37" t="n"/>
      <c r="F38" s="38" t="n"/>
      <c r="G38" s="17" t="n"/>
      <c r="H38" s="17" t="n"/>
      <c r="I38" s="19" t="n"/>
      <c r="J38" s="36" t="n"/>
      <c r="K38" s="25">
        <f>IF(A38="","",IF(I38="Completata","Chiusa",IF(I38="Annullata","Chiusa",IF(AND(J38&lt;&gt;"",J38&lt;TODAY()),"Scaduta",IF(I38="","Stato mancante","Da controllare")))))</f>
        <v/>
      </c>
    </row>
    <row r="39" ht="20" customHeight="1">
      <c r="A39" s="17" t="n"/>
      <c r="B39" s="17" t="n"/>
      <c r="C39" s="17" t="n"/>
      <c r="D39" s="36" t="n"/>
      <c r="E39" s="37" t="n"/>
      <c r="F39" s="38" t="n"/>
      <c r="G39" s="17" t="n"/>
      <c r="H39" s="17" t="n"/>
      <c r="I39" s="19" t="n"/>
      <c r="J39" s="36" t="n"/>
      <c r="K39" s="26">
        <f>IF(A39="","",IF(I39="Completata","Chiusa",IF(I39="Annullata","Chiusa",IF(AND(J39&lt;&gt;"",J39&lt;TODAY()),"Scaduta",IF(I39="","Stato mancante","Da controllare")))))</f>
        <v/>
      </c>
    </row>
    <row r="40" ht="20" customHeight="1">
      <c r="A40" s="17" t="n"/>
      <c r="B40" s="17" t="n"/>
      <c r="C40" s="17" t="n"/>
      <c r="D40" s="36" t="n"/>
      <c r="E40" s="37" t="n"/>
      <c r="F40" s="38" t="n"/>
      <c r="G40" s="17" t="n"/>
      <c r="H40" s="17" t="n"/>
      <c r="I40" s="19" t="n"/>
      <c r="J40" s="36" t="n"/>
      <c r="K40" s="25">
        <f>IF(A40="","",IF(I40="Completata","Chiusa",IF(I40="Annullata","Chiusa",IF(AND(J40&lt;&gt;"",J40&lt;TODAY()),"Scaduta",IF(I40="","Stato mancante","Da controllare")))))</f>
        <v/>
      </c>
    </row>
    <row r="41" ht="20" customHeight="1">
      <c r="A41" s="17" t="n"/>
      <c r="B41" s="17" t="n"/>
      <c r="C41" s="17" t="n"/>
      <c r="D41" s="36" t="n"/>
      <c r="E41" s="37" t="n"/>
      <c r="F41" s="38" t="n"/>
      <c r="G41" s="17" t="n"/>
      <c r="H41" s="17" t="n"/>
      <c r="I41" s="19" t="n"/>
      <c r="J41" s="36" t="n"/>
      <c r="K41" s="26">
        <f>IF(A41="","",IF(I41="Completata","Chiusa",IF(I41="Annullata","Chiusa",IF(AND(J41&lt;&gt;"",J41&lt;TODAY()),"Scaduta",IF(I41="","Stato mancante","Da controllare")))))</f>
        <v/>
      </c>
    </row>
    <row r="42" ht="20" customHeight="1">
      <c r="A42" s="17" t="n"/>
      <c r="B42" s="17" t="n"/>
      <c r="C42" s="17" t="n"/>
      <c r="D42" s="36" t="n"/>
      <c r="E42" s="37" t="n"/>
      <c r="F42" s="38" t="n"/>
      <c r="G42" s="17" t="n"/>
      <c r="H42" s="17" t="n"/>
      <c r="I42" s="19" t="n"/>
      <c r="J42" s="36" t="n"/>
      <c r="K42" s="25">
        <f>IF(A42="","",IF(I42="Completata","Chiusa",IF(I42="Annullata","Chiusa",IF(AND(J42&lt;&gt;"",J42&lt;TODAY()),"Scaduta",IF(I42="","Stato mancante","Da controllare")))))</f>
        <v/>
      </c>
    </row>
    <row r="43" ht="20" customHeight="1">
      <c r="A43" s="17" t="n"/>
      <c r="B43" s="17" t="n"/>
      <c r="C43" s="17" t="n"/>
      <c r="D43" s="36" t="n"/>
      <c r="E43" s="37" t="n"/>
      <c r="F43" s="38" t="n"/>
      <c r="G43" s="17" t="n"/>
      <c r="H43" s="17" t="n"/>
      <c r="I43" s="19" t="n"/>
      <c r="J43" s="36" t="n"/>
      <c r="K43" s="26">
        <f>IF(A43="","",IF(I43="Completata","Chiusa",IF(I43="Annullata","Chiusa",IF(AND(J43&lt;&gt;"",J43&lt;TODAY()),"Scaduta",IF(I43="","Stato mancante","Da controllare")))))</f>
        <v/>
      </c>
    </row>
    <row r="44" ht="20" customHeight="1">
      <c r="A44" s="17" t="n"/>
      <c r="B44" s="17" t="n"/>
      <c r="C44" s="17" t="n"/>
      <c r="D44" s="36" t="n"/>
      <c r="E44" s="37" t="n"/>
      <c r="F44" s="38" t="n"/>
      <c r="G44" s="17" t="n"/>
      <c r="H44" s="17" t="n"/>
      <c r="I44" s="19" t="n"/>
      <c r="J44" s="36" t="n"/>
      <c r="K44" s="25">
        <f>IF(A44="","",IF(I44="Completata","Chiusa",IF(I44="Annullata","Chiusa",IF(AND(J44&lt;&gt;"",J44&lt;TODAY()),"Scaduta",IF(I44="","Stato mancante","Da controllare")))))</f>
        <v/>
      </c>
    </row>
    <row r="45" ht="20" customHeight="1">
      <c r="A45" s="17" t="n"/>
      <c r="B45" s="17" t="n"/>
      <c r="C45" s="17" t="n"/>
      <c r="D45" s="36" t="n"/>
      <c r="E45" s="37" t="n"/>
      <c r="F45" s="38" t="n"/>
      <c r="G45" s="17" t="n"/>
      <c r="H45" s="17" t="n"/>
      <c r="I45" s="19" t="n"/>
      <c r="J45" s="36" t="n"/>
      <c r="K45" s="26">
        <f>IF(A45="","",IF(I45="Completata","Chiusa",IF(I45="Annullata","Chiusa",IF(AND(J45&lt;&gt;"",J45&lt;TODAY()),"Scaduta",IF(I45="","Stato mancante","Da controllare")))))</f>
        <v/>
      </c>
    </row>
    <row r="46" ht="20" customHeight="1">
      <c r="A46" s="17" t="n"/>
      <c r="B46" s="17" t="n"/>
      <c r="C46" s="17" t="n"/>
      <c r="D46" s="36" t="n"/>
      <c r="E46" s="37" t="n"/>
      <c r="F46" s="38" t="n"/>
      <c r="G46" s="17" t="n"/>
      <c r="H46" s="17" t="n"/>
      <c r="I46" s="19" t="n"/>
      <c r="J46" s="36" t="n"/>
      <c r="K46" s="25">
        <f>IF(A46="","",IF(I46="Completata","Chiusa",IF(I46="Annullata","Chiusa",IF(AND(J46&lt;&gt;"",J46&lt;TODAY()),"Scaduta",IF(I46="","Stato mancante","Da controllare")))))</f>
        <v/>
      </c>
    </row>
    <row r="47" ht="20" customHeight="1">
      <c r="A47" s="17" t="n"/>
      <c r="B47" s="17" t="n"/>
      <c r="C47" s="17" t="n"/>
      <c r="D47" s="36" t="n"/>
      <c r="E47" s="37" t="n"/>
      <c r="F47" s="38" t="n"/>
      <c r="G47" s="17" t="n"/>
      <c r="H47" s="17" t="n"/>
      <c r="I47" s="19" t="n"/>
      <c r="J47" s="36" t="n"/>
      <c r="K47" s="26">
        <f>IF(A47="","",IF(I47="Completata","Chiusa",IF(I47="Annullata","Chiusa",IF(AND(J47&lt;&gt;"",J47&lt;TODAY()),"Scaduta",IF(I47="","Stato mancante","Da controllare")))))</f>
        <v/>
      </c>
    </row>
    <row r="48" ht="20" customHeight="1">
      <c r="A48" s="17" t="n"/>
      <c r="B48" s="17" t="n"/>
      <c r="C48" s="17" t="n"/>
      <c r="D48" s="36" t="n"/>
      <c r="E48" s="37" t="n"/>
      <c r="F48" s="38" t="n"/>
      <c r="G48" s="17" t="n"/>
      <c r="H48" s="17" t="n"/>
      <c r="I48" s="19" t="n"/>
      <c r="J48" s="36" t="n"/>
      <c r="K48" s="25">
        <f>IF(A48="","",IF(I48="Completata","Chiusa",IF(I48="Annullata","Chiusa",IF(AND(J48&lt;&gt;"",J48&lt;TODAY()),"Scaduta",IF(I48="","Stato mancante","Da controllare")))))</f>
        <v/>
      </c>
    </row>
    <row r="49" ht="20" customHeight="1">
      <c r="A49" s="17" t="n"/>
      <c r="B49" s="17" t="n"/>
      <c r="C49" s="17" t="n"/>
      <c r="D49" s="36" t="n"/>
      <c r="E49" s="37" t="n"/>
      <c r="F49" s="38" t="n"/>
      <c r="G49" s="17" t="n"/>
      <c r="H49" s="17" t="n"/>
      <c r="I49" s="19" t="n"/>
      <c r="J49" s="36" t="n"/>
      <c r="K49" s="26">
        <f>IF(A49="","",IF(I49="Completata","Chiusa",IF(I49="Annullata","Chiusa",IF(AND(J49&lt;&gt;"",J49&lt;TODAY()),"Scaduta",IF(I49="","Stato mancante","Da controllare")))))</f>
        <v/>
      </c>
    </row>
    <row r="50" ht="20" customHeight="1">
      <c r="A50" s="17" t="n"/>
      <c r="B50" s="17" t="n"/>
      <c r="C50" s="17" t="n"/>
      <c r="D50" s="36" t="n"/>
      <c r="E50" s="37" t="n"/>
      <c r="F50" s="38" t="n"/>
      <c r="G50" s="17" t="n"/>
      <c r="H50" s="17" t="n"/>
      <c r="I50" s="19" t="n"/>
      <c r="J50" s="36" t="n"/>
      <c r="K50" s="25">
        <f>IF(A50="","",IF(I50="Completata","Chiusa",IF(I50="Annullata","Chiusa",IF(AND(J50&lt;&gt;"",J50&lt;TODAY()),"Scaduta",IF(I50="","Stato mancante","Da controllare")))))</f>
        <v/>
      </c>
    </row>
    <row r="51" ht="20" customHeight="1">
      <c r="A51" s="17" t="n"/>
      <c r="B51" s="17" t="n"/>
      <c r="C51" s="17" t="n"/>
      <c r="D51" s="36" t="n"/>
      <c r="E51" s="37" t="n"/>
      <c r="F51" s="38" t="n"/>
      <c r="G51" s="17" t="n"/>
      <c r="H51" s="17" t="n"/>
      <c r="I51" s="19" t="n"/>
      <c r="J51" s="36" t="n"/>
      <c r="K51" s="26">
        <f>IF(A51="","",IF(I51="Completata","Chiusa",IF(I51="Annullata","Chiusa",IF(AND(J51&lt;&gt;"",J51&lt;TODAY()),"Scaduta",IF(I51="","Stato mancante","Da controllare")))))</f>
        <v/>
      </c>
    </row>
    <row r="52" ht="20" customHeight="1">
      <c r="A52" s="17" t="n"/>
      <c r="B52" s="17" t="n"/>
      <c r="C52" s="17" t="n"/>
      <c r="D52" s="36" t="n"/>
      <c r="E52" s="37" t="n"/>
      <c r="F52" s="38" t="n"/>
      <c r="G52" s="17" t="n"/>
      <c r="H52" s="17" t="n"/>
      <c r="I52" s="19" t="n"/>
      <c r="J52" s="36" t="n"/>
      <c r="K52" s="25">
        <f>IF(A52="","",IF(I52="Completata","Chiusa",IF(I52="Annullata","Chiusa",IF(AND(J52&lt;&gt;"",J52&lt;TODAY()),"Scaduta",IF(I52="","Stato mancante","Da controllare")))))</f>
        <v/>
      </c>
    </row>
    <row r="53" ht="20" customHeight="1">
      <c r="A53" s="17" t="n"/>
      <c r="B53" s="17" t="n"/>
      <c r="C53" s="17" t="n"/>
      <c r="D53" s="36" t="n"/>
      <c r="E53" s="37" t="n"/>
      <c r="F53" s="38" t="n"/>
      <c r="G53" s="17" t="n"/>
      <c r="H53" s="17" t="n"/>
      <c r="I53" s="19" t="n"/>
      <c r="J53" s="36" t="n"/>
      <c r="K53" s="26">
        <f>IF(A53="","",IF(I53="Completata","Chiusa",IF(I53="Annullata","Chiusa",IF(AND(J53&lt;&gt;"",J53&lt;TODAY()),"Scaduta",IF(I53="","Stato mancante","Da controllare")))))</f>
        <v/>
      </c>
    </row>
    <row r="54" ht="20" customHeight="1">
      <c r="A54" s="17" t="n"/>
      <c r="B54" s="17" t="n"/>
      <c r="C54" s="17" t="n"/>
      <c r="D54" s="36" t="n"/>
      <c r="E54" s="37" t="n"/>
      <c r="F54" s="38" t="n"/>
      <c r="G54" s="17" t="n"/>
      <c r="H54" s="17" t="n"/>
      <c r="I54" s="19" t="n"/>
      <c r="J54" s="36" t="n"/>
      <c r="K54" s="25">
        <f>IF(A54="","",IF(I54="Completata","Chiusa",IF(I54="Annullata","Chiusa",IF(AND(J54&lt;&gt;"",J54&lt;TODAY()),"Scaduta",IF(I54="","Stato mancante","Da controllare")))))</f>
        <v/>
      </c>
    </row>
    <row r="55" ht="20" customHeight="1">
      <c r="A55" s="17" t="n"/>
      <c r="B55" s="17" t="n"/>
      <c r="C55" s="17" t="n"/>
      <c r="D55" s="36" t="n"/>
      <c r="E55" s="37" t="n"/>
      <c r="F55" s="38" t="n"/>
      <c r="G55" s="17" t="n"/>
      <c r="H55" s="17" t="n"/>
      <c r="I55" s="19" t="n"/>
      <c r="J55" s="36" t="n"/>
      <c r="K55" s="26">
        <f>IF(A55="","",IF(I55="Completata","Chiusa",IF(I55="Annullata","Chiusa",IF(AND(J55&lt;&gt;"",J55&lt;TODAY()),"Scaduta",IF(I55="","Stato mancante","Da controllare")))))</f>
        <v/>
      </c>
    </row>
    <row r="56" ht="20" customHeight="1">
      <c r="A56" s="17" t="n"/>
      <c r="B56" s="17" t="n"/>
      <c r="C56" s="17" t="n"/>
      <c r="D56" s="36" t="n"/>
      <c r="E56" s="37" t="n"/>
      <c r="F56" s="38" t="n"/>
      <c r="G56" s="17" t="n"/>
      <c r="H56" s="17" t="n"/>
      <c r="I56" s="19" t="n"/>
      <c r="J56" s="36" t="n"/>
      <c r="K56" s="25">
        <f>IF(A56="","",IF(I56="Completata","Chiusa",IF(I56="Annullata","Chiusa",IF(AND(J56&lt;&gt;"",J56&lt;TODAY()),"Scaduta",IF(I56="","Stato mancante","Da controllare")))))</f>
        <v/>
      </c>
    </row>
    <row r="57" ht="20" customHeight="1">
      <c r="A57" s="17" t="n"/>
      <c r="B57" s="17" t="n"/>
      <c r="C57" s="17" t="n"/>
      <c r="D57" s="36" t="n"/>
      <c r="E57" s="37" t="n"/>
      <c r="F57" s="38" t="n"/>
      <c r="G57" s="17" t="n"/>
      <c r="H57" s="17" t="n"/>
      <c r="I57" s="19" t="n"/>
      <c r="J57" s="36" t="n"/>
      <c r="K57" s="26">
        <f>IF(A57="","",IF(I57="Completata","Chiusa",IF(I57="Annullata","Chiusa",IF(AND(J57&lt;&gt;"",J57&lt;TODAY()),"Scaduta",IF(I57="","Stato mancante","Da controllare")))))</f>
        <v/>
      </c>
    </row>
    <row r="58" ht="20" customHeight="1">
      <c r="A58" s="17" t="n"/>
      <c r="B58" s="17" t="n"/>
      <c r="C58" s="17" t="n"/>
      <c r="D58" s="36" t="n"/>
      <c r="E58" s="37" t="n"/>
      <c r="F58" s="38" t="n"/>
      <c r="G58" s="17" t="n"/>
      <c r="H58" s="17" t="n"/>
      <c r="I58" s="19" t="n"/>
      <c r="J58" s="36" t="n"/>
      <c r="K58" s="25">
        <f>IF(A58="","",IF(I58="Completata","Chiusa",IF(I58="Annullata","Chiusa",IF(AND(J58&lt;&gt;"",J58&lt;TODAY()),"Scaduta",IF(I58="","Stato mancante","Da controllare")))))</f>
        <v/>
      </c>
    </row>
    <row r="59" ht="20" customHeight="1">
      <c r="A59" s="17" t="n"/>
      <c r="B59" s="17" t="n"/>
      <c r="C59" s="17" t="n"/>
      <c r="D59" s="36" t="n"/>
      <c r="E59" s="37" t="n"/>
      <c r="F59" s="38" t="n"/>
      <c r="G59" s="17" t="n"/>
      <c r="H59" s="17" t="n"/>
      <c r="I59" s="19" t="n"/>
      <c r="J59" s="36" t="n"/>
      <c r="K59" s="26">
        <f>IF(A59="","",IF(I59="Completata","Chiusa",IF(I59="Annullata","Chiusa",IF(AND(J59&lt;&gt;"",J59&lt;TODAY()),"Scaduta",IF(I59="","Stato mancante","Da controllare")))))</f>
        <v/>
      </c>
    </row>
    <row r="60" ht="20" customHeight="1">
      <c r="A60" s="17" t="n"/>
      <c r="B60" s="17" t="n"/>
      <c r="C60" s="17" t="n"/>
      <c r="D60" s="36" t="n"/>
      <c r="E60" s="37" t="n"/>
      <c r="F60" s="38" t="n"/>
      <c r="G60" s="17" t="n"/>
      <c r="H60" s="17" t="n"/>
      <c r="I60" s="19" t="n"/>
      <c r="J60" s="36" t="n"/>
      <c r="K60" s="25">
        <f>IF(A60="","",IF(I60="Completata","Chiusa",IF(I60="Annullata","Chiusa",IF(AND(J60&lt;&gt;"",J60&lt;TODAY()),"Scaduta",IF(I60="","Stato mancante","Da controllare")))))</f>
        <v/>
      </c>
    </row>
    <row r="61" ht="20" customHeight="1">
      <c r="A61" s="17" t="n"/>
      <c r="B61" s="17" t="n"/>
      <c r="C61" s="17" t="n"/>
      <c r="D61" s="36" t="n"/>
      <c r="E61" s="37" t="n"/>
      <c r="F61" s="38" t="n"/>
      <c r="G61" s="17" t="n"/>
      <c r="H61" s="17" t="n"/>
      <c r="I61" s="19" t="n"/>
      <c r="J61" s="36" t="n"/>
      <c r="K61" s="26">
        <f>IF(A61="","",IF(I61="Completata","Chiusa",IF(I61="Annullata","Chiusa",IF(AND(J61&lt;&gt;"",J61&lt;TODAY()),"Scaduta",IF(I61="","Stato mancante","Da controllare")))))</f>
        <v/>
      </c>
    </row>
    <row r="62" ht="20" customHeight="1">
      <c r="A62" s="17" t="n"/>
      <c r="B62" s="17" t="n"/>
      <c r="C62" s="17" t="n"/>
      <c r="D62" s="36" t="n"/>
      <c r="E62" s="37" t="n"/>
      <c r="F62" s="38" t="n"/>
      <c r="G62" s="17" t="n"/>
      <c r="H62" s="17" t="n"/>
      <c r="I62" s="19" t="n"/>
      <c r="J62" s="36" t="n"/>
      <c r="K62" s="25">
        <f>IF(A62="","",IF(I62="Completata","Chiusa",IF(I62="Annullata","Chiusa",IF(AND(J62&lt;&gt;"",J62&lt;TODAY()),"Scaduta",IF(I62="","Stato mancante","Da controllare")))))</f>
        <v/>
      </c>
    </row>
    <row r="63" ht="20" customHeight="1">
      <c r="A63" s="17" t="n"/>
      <c r="B63" s="17" t="n"/>
      <c r="C63" s="17" t="n"/>
      <c r="D63" s="36" t="n"/>
      <c r="E63" s="37" t="n"/>
      <c r="F63" s="38" t="n"/>
      <c r="G63" s="17" t="n"/>
      <c r="H63" s="17" t="n"/>
      <c r="I63" s="19" t="n"/>
      <c r="J63" s="36" t="n"/>
      <c r="K63" s="26">
        <f>IF(A63="","",IF(I63="Completata","Chiusa",IF(I63="Annullata","Chiusa",IF(AND(J63&lt;&gt;"",J63&lt;TODAY()),"Scaduta",IF(I63="","Stato mancante","Da controllare")))))</f>
        <v/>
      </c>
    </row>
    <row r="64" ht="20" customHeight="1">
      <c r="A64" s="17" t="n"/>
      <c r="B64" s="17" t="n"/>
      <c r="C64" s="17" t="n"/>
      <c r="D64" s="36" t="n"/>
      <c r="E64" s="37" t="n"/>
      <c r="F64" s="38" t="n"/>
      <c r="G64" s="17" t="n"/>
      <c r="H64" s="17" t="n"/>
      <c r="I64" s="19" t="n"/>
      <c r="J64" s="36" t="n"/>
      <c r="K64" s="25">
        <f>IF(A64="","",IF(I64="Completata","Chiusa",IF(I64="Annullata","Chiusa",IF(AND(J64&lt;&gt;"",J64&lt;TODAY()),"Scaduta",IF(I64="","Stato mancante","Da controllare")))))</f>
        <v/>
      </c>
    </row>
    <row r="65" ht="20" customHeight="1">
      <c r="A65" s="17" t="n"/>
      <c r="B65" s="17" t="n"/>
      <c r="C65" s="17" t="n"/>
      <c r="D65" s="36" t="n"/>
      <c r="E65" s="37" t="n"/>
      <c r="F65" s="38" t="n"/>
      <c r="G65" s="17" t="n"/>
      <c r="H65" s="17" t="n"/>
      <c r="I65" s="19" t="n"/>
      <c r="J65" s="36" t="n"/>
      <c r="K65" s="26">
        <f>IF(A65="","",IF(I65="Completata","Chiusa",IF(I65="Annullata","Chiusa",IF(AND(J65&lt;&gt;"",J65&lt;TODAY()),"Scaduta",IF(I65="","Stato mancante","Da controllare")))))</f>
        <v/>
      </c>
    </row>
    <row r="66" ht="20" customHeight="1">
      <c r="A66" s="17" t="n"/>
      <c r="B66" s="17" t="n"/>
      <c r="C66" s="17" t="n"/>
      <c r="D66" s="36" t="n"/>
      <c r="E66" s="37" t="n"/>
      <c r="F66" s="38" t="n"/>
      <c r="G66" s="17" t="n"/>
      <c r="H66" s="17" t="n"/>
      <c r="I66" s="19" t="n"/>
      <c r="J66" s="36" t="n"/>
      <c r="K66" s="25">
        <f>IF(A66="","",IF(I66="Completata","Chiusa",IF(I66="Annullata","Chiusa",IF(AND(J66&lt;&gt;"",J66&lt;TODAY()),"Scaduta",IF(I66="","Stato mancante","Da controllare")))))</f>
        <v/>
      </c>
    </row>
    <row r="67" ht="20" customHeight="1">
      <c r="A67" s="17" t="n"/>
      <c r="B67" s="17" t="n"/>
      <c r="C67" s="17" t="n"/>
      <c r="D67" s="36" t="n"/>
      <c r="E67" s="37" t="n"/>
      <c r="F67" s="38" t="n"/>
      <c r="G67" s="17" t="n"/>
      <c r="H67" s="17" t="n"/>
      <c r="I67" s="19" t="n"/>
      <c r="J67" s="36" t="n"/>
      <c r="K67" s="26">
        <f>IF(A67="","",IF(I67="Completata","Chiusa",IF(I67="Annullata","Chiusa",IF(AND(J67&lt;&gt;"",J67&lt;TODAY()),"Scaduta",IF(I67="","Stato mancante","Da controllare")))))</f>
        <v/>
      </c>
    </row>
    <row r="68" ht="20" customHeight="1">
      <c r="A68" s="17" t="n"/>
      <c r="B68" s="17" t="n"/>
      <c r="C68" s="17" t="n"/>
      <c r="D68" s="36" t="n"/>
      <c r="E68" s="37" t="n"/>
      <c r="F68" s="38" t="n"/>
      <c r="G68" s="17" t="n"/>
      <c r="H68" s="17" t="n"/>
      <c r="I68" s="19" t="n"/>
      <c r="J68" s="36" t="n"/>
      <c r="K68" s="25">
        <f>IF(A68="","",IF(I68="Completata","Chiusa",IF(I68="Annullata","Chiusa",IF(AND(J68&lt;&gt;"",J68&lt;TODAY()),"Scaduta",IF(I68="","Stato mancante","Da controllare")))))</f>
        <v/>
      </c>
    </row>
    <row r="69" ht="20" customHeight="1">
      <c r="A69" s="17" t="n"/>
      <c r="B69" s="17" t="n"/>
      <c r="C69" s="17" t="n"/>
      <c r="D69" s="36" t="n"/>
      <c r="E69" s="37" t="n"/>
      <c r="F69" s="38" t="n"/>
      <c r="G69" s="17" t="n"/>
      <c r="H69" s="17" t="n"/>
      <c r="I69" s="19" t="n"/>
      <c r="J69" s="36" t="n"/>
      <c r="K69" s="26">
        <f>IF(A69="","",IF(I69="Completata","Chiusa",IF(I69="Annullata","Chiusa",IF(AND(J69&lt;&gt;"",J69&lt;TODAY()),"Scaduta",IF(I69="","Stato mancante","Da controllare")))))</f>
        <v/>
      </c>
    </row>
    <row r="70" ht="20" customHeight="1">
      <c r="A70" s="17" t="n"/>
      <c r="B70" s="17" t="n"/>
      <c r="C70" s="17" t="n"/>
      <c r="D70" s="36" t="n"/>
      <c r="E70" s="37" t="n"/>
      <c r="F70" s="38" t="n"/>
      <c r="G70" s="17" t="n"/>
      <c r="H70" s="17" t="n"/>
      <c r="I70" s="19" t="n"/>
      <c r="J70" s="36" t="n"/>
      <c r="K70" s="25">
        <f>IF(A70="","",IF(I70="Completata","Chiusa",IF(I70="Annullata","Chiusa",IF(AND(J70&lt;&gt;"",J70&lt;TODAY()),"Scaduta",IF(I70="","Stato mancante","Da controllare")))))</f>
        <v/>
      </c>
    </row>
    <row r="71" ht="20" customHeight="1">
      <c r="A71" s="17" t="n"/>
      <c r="B71" s="17" t="n"/>
      <c r="C71" s="17" t="n"/>
      <c r="D71" s="36" t="n"/>
      <c r="E71" s="37" t="n"/>
      <c r="F71" s="38" t="n"/>
      <c r="G71" s="17" t="n"/>
      <c r="H71" s="17" t="n"/>
      <c r="I71" s="19" t="n"/>
      <c r="J71" s="36" t="n"/>
      <c r="K71" s="26">
        <f>IF(A71="","",IF(I71="Completata","Chiusa",IF(I71="Annullata","Chiusa",IF(AND(J71&lt;&gt;"",J71&lt;TODAY()),"Scaduta",IF(I71="","Stato mancante","Da controllare")))))</f>
        <v/>
      </c>
    </row>
    <row r="72" ht="20" customHeight="1">
      <c r="A72" s="17" t="n"/>
      <c r="B72" s="17" t="n"/>
      <c r="C72" s="17" t="n"/>
      <c r="D72" s="36" t="n"/>
      <c r="E72" s="37" t="n"/>
      <c r="F72" s="38" t="n"/>
      <c r="G72" s="17" t="n"/>
      <c r="H72" s="17" t="n"/>
      <c r="I72" s="19" t="n"/>
      <c r="J72" s="36" t="n"/>
      <c r="K72" s="25">
        <f>IF(A72="","",IF(I72="Completata","Chiusa",IF(I72="Annullata","Chiusa",IF(AND(J72&lt;&gt;"",J72&lt;TODAY()),"Scaduta",IF(I72="","Stato mancante","Da controllare")))))</f>
        <v/>
      </c>
    </row>
    <row r="73" ht="20" customHeight="1">
      <c r="A73" s="17" t="n"/>
      <c r="B73" s="17" t="n"/>
      <c r="C73" s="17" t="n"/>
      <c r="D73" s="36" t="n"/>
      <c r="E73" s="37" t="n"/>
      <c r="F73" s="38" t="n"/>
      <c r="G73" s="17" t="n"/>
      <c r="H73" s="17" t="n"/>
      <c r="I73" s="19" t="n"/>
      <c r="J73" s="36" t="n"/>
      <c r="K73" s="26">
        <f>IF(A73="","",IF(I73="Completata","Chiusa",IF(I73="Annullata","Chiusa",IF(AND(J73&lt;&gt;"",J73&lt;TODAY()),"Scaduta",IF(I73="","Stato mancante","Da controllare")))))</f>
        <v/>
      </c>
    </row>
    <row r="74" ht="20" customHeight="1">
      <c r="A74" s="17" t="n"/>
      <c r="B74" s="17" t="n"/>
      <c r="C74" s="17" t="n"/>
      <c r="D74" s="36" t="n"/>
      <c r="E74" s="37" t="n"/>
      <c r="F74" s="38" t="n"/>
      <c r="G74" s="17" t="n"/>
      <c r="H74" s="17" t="n"/>
      <c r="I74" s="19" t="n"/>
      <c r="J74" s="36" t="n"/>
      <c r="K74" s="25">
        <f>IF(A74="","",IF(I74="Completata","Chiusa",IF(I74="Annullata","Chiusa",IF(AND(J74&lt;&gt;"",J74&lt;TODAY()),"Scaduta",IF(I74="","Stato mancante","Da controllare")))))</f>
        <v/>
      </c>
    </row>
    <row r="75" ht="20" customHeight="1">
      <c r="A75" s="17" t="n"/>
      <c r="B75" s="17" t="n"/>
      <c r="C75" s="17" t="n"/>
      <c r="D75" s="36" t="n"/>
      <c r="E75" s="37" t="n"/>
      <c r="F75" s="38" t="n"/>
      <c r="G75" s="17" t="n"/>
      <c r="H75" s="17" t="n"/>
      <c r="I75" s="19" t="n"/>
      <c r="J75" s="36" t="n"/>
      <c r="K75" s="26">
        <f>IF(A75="","",IF(I75="Completata","Chiusa",IF(I75="Annullata","Chiusa",IF(AND(J75&lt;&gt;"",J75&lt;TODAY()),"Scaduta",IF(I75="","Stato mancante","Da controllare")))))</f>
        <v/>
      </c>
    </row>
    <row r="76" ht="20" customHeight="1">
      <c r="A76" s="17" t="n"/>
      <c r="B76" s="17" t="n"/>
      <c r="C76" s="17" t="n"/>
      <c r="D76" s="36" t="n"/>
      <c r="E76" s="37" t="n"/>
      <c r="F76" s="38" t="n"/>
      <c r="G76" s="17" t="n"/>
      <c r="H76" s="17" t="n"/>
      <c r="I76" s="19" t="n"/>
      <c r="J76" s="36" t="n"/>
      <c r="K76" s="25">
        <f>IF(A76="","",IF(I76="Completata","Chiusa",IF(I76="Annullata","Chiusa",IF(AND(J76&lt;&gt;"",J76&lt;TODAY()),"Scaduta",IF(I76="","Stato mancante","Da controllare")))))</f>
        <v/>
      </c>
    </row>
    <row r="77" ht="20" customHeight="1">
      <c r="A77" s="17" t="n"/>
      <c r="B77" s="17" t="n"/>
      <c r="C77" s="17" t="n"/>
      <c r="D77" s="36" t="n"/>
      <c r="E77" s="37" t="n"/>
      <c r="F77" s="38" t="n"/>
      <c r="G77" s="17" t="n"/>
      <c r="H77" s="17" t="n"/>
      <c r="I77" s="19" t="n"/>
      <c r="J77" s="36" t="n"/>
      <c r="K77" s="26">
        <f>IF(A77="","",IF(I77="Completata","Chiusa",IF(I77="Annullata","Chiusa",IF(AND(J77&lt;&gt;"",J77&lt;TODAY()),"Scaduta",IF(I77="","Stato mancante","Da controllare")))))</f>
        <v/>
      </c>
    </row>
    <row r="78" ht="20" customHeight="1">
      <c r="A78" s="17" t="n"/>
      <c r="B78" s="17" t="n"/>
      <c r="C78" s="17" t="n"/>
      <c r="D78" s="36" t="n"/>
      <c r="E78" s="37" t="n"/>
      <c r="F78" s="38" t="n"/>
      <c r="G78" s="17" t="n"/>
      <c r="H78" s="17" t="n"/>
      <c r="I78" s="19" t="n"/>
      <c r="J78" s="36" t="n"/>
      <c r="K78" s="25">
        <f>IF(A78="","",IF(I78="Completata","Chiusa",IF(I78="Annullata","Chiusa",IF(AND(J78&lt;&gt;"",J78&lt;TODAY()),"Scaduta",IF(I78="","Stato mancante","Da controllare")))))</f>
        <v/>
      </c>
    </row>
    <row r="79" ht="20" customHeight="1">
      <c r="A79" s="17" t="n"/>
      <c r="B79" s="17" t="n"/>
      <c r="C79" s="17" t="n"/>
      <c r="D79" s="36" t="n"/>
      <c r="E79" s="37" t="n"/>
      <c r="F79" s="38" t="n"/>
      <c r="G79" s="17" t="n"/>
      <c r="H79" s="17" t="n"/>
      <c r="I79" s="19" t="n"/>
      <c r="J79" s="36" t="n"/>
      <c r="K79" s="26">
        <f>IF(A79="","",IF(I79="Completata","Chiusa",IF(I79="Annullata","Chiusa",IF(AND(J79&lt;&gt;"",J79&lt;TODAY()),"Scaduta",IF(I79="","Stato mancante","Da controllare")))))</f>
        <v/>
      </c>
    </row>
    <row r="80" ht="20" customHeight="1">
      <c r="A80" s="17" t="n"/>
      <c r="B80" s="17" t="n"/>
      <c r="C80" s="17" t="n"/>
      <c r="D80" s="36" t="n"/>
      <c r="E80" s="37" t="n"/>
      <c r="F80" s="38" t="n"/>
      <c r="G80" s="17" t="n"/>
      <c r="H80" s="17" t="n"/>
      <c r="I80" s="19" t="n"/>
      <c r="J80" s="36" t="n"/>
      <c r="K80" s="25">
        <f>IF(A80="","",IF(I80="Completata","Chiusa",IF(I80="Annullata","Chiusa",IF(AND(J80&lt;&gt;"",J80&lt;TODAY()),"Scaduta",IF(I80="","Stato mancante","Da controllare")))))</f>
        <v/>
      </c>
    </row>
    <row r="81" ht="20" customHeight="1">
      <c r="A81" s="17" t="n"/>
      <c r="B81" s="17" t="n"/>
      <c r="C81" s="17" t="n"/>
      <c r="D81" s="36" t="n"/>
      <c r="E81" s="37" t="n"/>
      <c r="F81" s="38" t="n"/>
      <c r="G81" s="17" t="n"/>
      <c r="H81" s="17" t="n"/>
      <c r="I81" s="19" t="n"/>
      <c r="J81" s="36" t="n"/>
      <c r="K81" s="26">
        <f>IF(A81="","",IF(I81="Completata","Chiusa",IF(I81="Annullata","Chiusa",IF(AND(J81&lt;&gt;"",J81&lt;TODAY()),"Scaduta",IF(I81="","Stato mancante","Da controllare")))))</f>
        <v/>
      </c>
    </row>
    <row r="82" ht="20" customHeight="1">
      <c r="A82" s="17" t="n"/>
      <c r="B82" s="17" t="n"/>
      <c r="C82" s="17" t="n"/>
      <c r="D82" s="36" t="n"/>
      <c r="E82" s="37" t="n"/>
      <c r="F82" s="38" t="n"/>
      <c r="G82" s="17" t="n"/>
      <c r="H82" s="17" t="n"/>
      <c r="I82" s="19" t="n"/>
      <c r="J82" s="36" t="n"/>
      <c r="K82" s="25">
        <f>IF(A82="","",IF(I82="Completata","Chiusa",IF(I82="Annullata","Chiusa",IF(AND(J82&lt;&gt;"",J82&lt;TODAY()),"Scaduta",IF(I82="","Stato mancante","Da controllare")))))</f>
        <v/>
      </c>
    </row>
    <row r="83" ht="20" customHeight="1">
      <c r="A83" s="17" t="n"/>
      <c r="B83" s="17" t="n"/>
      <c r="C83" s="17" t="n"/>
      <c r="D83" s="36" t="n"/>
      <c r="E83" s="37" t="n"/>
      <c r="F83" s="38" t="n"/>
      <c r="G83" s="17" t="n"/>
      <c r="H83" s="17" t="n"/>
      <c r="I83" s="19" t="n"/>
      <c r="J83" s="36" t="n"/>
      <c r="K83" s="26">
        <f>IF(A83="","",IF(I83="Completata","Chiusa",IF(I83="Annullata","Chiusa",IF(AND(J83&lt;&gt;"",J83&lt;TODAY()),"Scaduta",IF(I83="","Stato mancante","Da controllare")))))</f>
        <v/>
      </c>
    </row>
    <row r="84" ht="20" customHeight="1">
      <c r="A84" s="17" t="n"/>
      <c r="B84" s="17" t="n"/>
      <c r="C84" s="17" t="n"/>
      <c r="D84" s="36" t="n"/>
      <c r="E84" s="37" t="n"/>
      <c r="F84" s="38" t="n"/>
      <c r="G84" s="17" t="n"/>
      <c r="H84" s="17" t="n"/>
      <c r="I84" s="19" t="n"/>
      <c r="J84" s="36" t="n"/>
      <c r="K84" s="25">
        <f>IF(A84="","",IF(I84="Completata","Chiusa",IF(I84="Annullata","Chiusa",IF(AND(J84&lt;&gt;"",J84&lt;TODAY()),"Scaduta",IF(I84="","Stato mancante","Da controllare")))))</f>
        <v/>
      </c>
    </row>
    <row r="85" ht="20" customHeight="1">
      <c r="A85" s="17" t="n"/>
      <c r="B85" s="17" t="n"/>
      <c r="C85" s="17" t="n"/>
      <c r="D85" s="36" t="n"/>
      <c r="E85" s="37" t="n"/>
      <c r="F85" s="38" t="n"/>
      <c r="G85" s="17" t="n"/>
      <c r="H85" s="17" t="n"/>
      <c r="I85" s="19" t="n"/>
      <c r="J85" s="36" t="n"/>
      <c r="K85" s="26">
        <f>IF(A85="","",IF(I85="Completata","Chiusa",IF(I85="Annullata","Chiusa",IF(AND(J85&lt;&gt;"",J85&lt;TODAY()),"Scaduta",IF(I85="","Stato mancante","Da controllare")))))</f>
        <v/>
      </c>
    </row>
    <row r="86" ht="20" customHeight="1">
      <c r="A86" s="17" t="n"/>
      <c r="B86" s="17" t="n"/>
      <c r="C86" s="17" t="n"/>
      <c r="D86" s="36" t="n"/>
      <c r="E86" s="37" t="n"/>
      <c r="F86" s="38" t="n"/>
      <c r="G86" s="17" t="n"/>
      <c r="H86" s="17" t="n"/>
      <c r="I86" s="19" t="n"/>
      <c r="J86" s="36" t="n"/>
      <c r="K86" s="25">
        <f>IF(A86="","",IF(I86="Completata","Chiusa",IF(I86="Annullata","Chiusa",IF(AND(J86&lt;&gt;"",J86&lt;TODAY()),"Scaduta",IF(I86="","Stato mancante","Da controllare")))))</f>
        <v/>
      </c>
    </row>
    <row r="87" ht="20" customHeight="1">
      <c r="A87" s="17" t="n"/>
      <c r="B87" s="17" t="n"/>
      <c r="C87" s="17" t="n"/>
      <c r="D87" s="36" t="n"/>
      <c r="E87" s="37" t="n"/>
      <c r="F87" s="38" t="n"/>
      <c r="G87" s="17" t="n"/>
      <c r="H87" s="17" t="n"/>
      <c r="I87" s="19" t="n"/>
      <c r="J87" s="36" t="n"/>
      <c r="K87" s="26">
        <f>IF(A87="","",IF(I87="Completata","Chiusa",IF(I87="Annullata","Chiusa",IF(AND(J87&lt;&gt;"",J87&lt;TODAY()),"Scaduta",IF(I87="","Stato mancante","Da controllare")))))</f>
        <v/>
      </c>
    </row>
    <row r="88" ht="20" customHeight="1">
      <c r="A88" s="17" t="n"/>
      <c r="B88" s="17" t="n"/>
      <c r="C88" s="17" t="n"/>
      <c r="D88" s="36" t="n"/>
      <c r="E88" s="37" t="n"/>
      <c r="F88" s="38" t="n"/>
      <c r="G88" s="17" t="n"/>
      <c r="H88" s="17" t="n"/>
      <c r="I88" s="19" t="n"/>
      <c r="J88" s="36" t="n"/>
      <c r="K88" s="25">
        <f>IF(A88="","",IF(I88="Completata","Chiusa",IF(I88="Annullata","Chiusa",IF(AND(J88&lt;&gt;"",J88&lt;TODAY()),"Scaduta",IF(I88="","Stato mancante","Da controllare")))))</f>
        <v/>
      </c>
    </row>
    <row r="89" ht="20" customHeight="1">
      <c r="A89" s="17" t="n"/>
      <c r="B89" s="17" t="n"/>
      <c r="C89" s="17" t="n"/>
      <c r="D89" s="36" t="n"/>
      <c r="E89" s="37" t="n"/>
      <c r="F89" s="38" t="n"/>
      <c r="G89" s="17" t="n"/>
      <c r="H89" s="17" t="n"/>
      <c r="I89" s="19" t="n"/>
      <c r="J89" s="36" t="n"/>
      <c r="K89" s="26">
        <f>IF(A89="","",IF(I89="Completata","Chiusa",IF(I89="Annullata","Chiusa",IF(AND(J89&lt;&gt;"",J89&lt;TODAY()),"Scaduta",IF(I89="","Stato mancante","Da controllare")))))</f>
        <v/>
      </c>
    </row>
    <row r="90" ht="20" customHeight="1">
      <c r="A90" s="17" t="n"/>
      <c r="B90" s="17" t="n"/>
      <c r="C90" s="17" t="n"/>
      <c r="D90" s="36" t="n"/>
      <c r="E90" s="37" t="n"/>
      <c r="F90" s="38" t="n"/>
      <c r="G90" s="17" t="n"/>
      <c r="H90" s="17" t="n"/>
      <c r="I90" s="19" t="n"/>
      <c r="J90" s="36" t="n"/>
      <c r="K90" s="25">
        <f>IF(A90="","",IF(I90="Completata","Chiusa",IF(I90="Annullata","Chiusa",IF(AND(J90&lt;&gt;"",J90&lt;TODAY()),"Scaduta",IF(I90="","Stato mancante","Da controllare")))))</f>
        <v/>
      </c>
    </row>
    <row r="91" ht="20" customHeight="1">
      <c r="A91" s="17" t="n"/>
      <c r="B91" s="17" t="n"/>
      <c r="C91" s="17" t="n"/>
      <c r="D91" s="36" t="n"/>
      <c r="E91" s="37" t="n"/>
      <c r="F91" s="38" t="n"/>
      <c r="G91" s="17" t="n"/>
      <c r="H91" s="17" t="n"/>
      <c r="I91" s="19" t="n"/>
      <c r="J91" s="36" t="n"/>
      <c r="K91" s="26">
        <f>IF(A91="","",IF(I91="Completata","Chiusa",IF(I91="Annullata","Chiusa",IF(AND(J91&lt;&gt;"",J91&lt;TODAY()),"Scaduta",IF(I91="","Stato mancante","Da controllare")))))</f>
        <v/>
      </c>
    </row>
    <row r="92" ht="20" customHeight="1">
      <c r="A92" s="17" t="n"/>
      <c r="B92" s="17" t="n"/>
      <c r="C92" s="17" t="n"/>
      <c r="D92" s="36" t="n"/>
      <c r="E92" s="37" t="n"/>
      <c r="F92" s="38" t="n"/>
      <c r="G92" s="17" t="n"/>
      <c r="H92" s="17" t="n"/>
      <c r="I92" s="19" t="n"/>
      <c r="J92" s="36" t="n"/>
      <c r="K92" s="25">
        <f>IF(A92="","",IF(I92="Completata","Chiusa",IF(I92="Annullata","Chiusa",IF(AND(J92&lt;&gt;"",J92&lt;TODAY()),"Scaduta",IF(I92="","Stato mancante","Da controllare")))))</f>
        <v/>
      </c>
    </row>
    <row r="93" ht="20" customHeight="1">
      <c r="A93" s="17" t="n"/>
      <c r="B93" s="17" t="n"/>
      <c r="C93" s="17" t="n"/>
      <c r="D93" s="36" t="n"/>
      <c r="E93" s="37" t="n"/>
      <c r="F93" s="38" t="n"/>
      <c r="G93" s="17" t="n"/>
      <c r="H93" s="17" t="n"/>
      <c r="I93" s="19" t="n"/>
      <c r="J93" s="36" t="n"/>
      <c r="K93" s="26">
        <f>IF(A93="","",IF(I93="Completata","Chiusa",IF(I93="Annullata","Chiusa",IF(AND(J93&lt;&gt;"",J93&lt;TODAY()),"Scaduta",IF(I93="","Stato mancante","Da controllare")))))</f>
        <v/>
      </c>
    </row>
    <row r="94" ht="20" customHeight="1">
      <c r="A94" s="17" t="n"/>
      <c r="B94" s="17" t="n"/>
      <c r="C94" s="17" t="n"/>
      <c r="D94" s="36" t="n"/>
      <c r="E94" s="37" t="n"/>
      <c r="F94" s="38" t="n"/>
      <c r="G94" s="17" t="n"/>
      <c r="H94" s="17" t="n"/>
      <c r="I94" s="19" t="n"/>
      <c r="J94" s="36" t="n"/>
      <c r="K94" s="25">
        <f>IF(A94="","",IF(I94="Completata","Chiusa",IF(I94="Annullata","Chiusa",IF(AND(J94&lt;&gt;"",J94&lt;TODAY()),"Scaduta",IF(I94="","Stato mancante","Da controllare")))))</f>
        <v/>
      </c>
    </row>
    <row r="95" ht="20" customHeight="1">
      <c r="A95" s="17" t="n"/>
      <c r="B95" s="17" t="n"/>
      <c r="C95" s="17" t="n"/>
      <c r="D95" s="36" t="n"/>
      <c r="E95" s="37" t="n"/>
      <c r="F95" s="38" t="n"/>
      <c r="G95" s="17" t="n"/>
      <c r="H95" s="17" t="n"/>
      <c r="I95" s="19" t="n"/>
      <c r="J95" s="36" t="n"/>
      <c r="K95" s="26">
        <f>IF(A95="","",IF(I95="Completata","Chiusa",IF(I95="Annullata","Chiusa",IF(AND(J95&lt;&gt;"",J95&lt;TODAY()),"Scaduta",IF(I95="","Stato mancante","Da controllare")))))</f>
        <v/>
      </c>
    </row>
    <row r="96" ht="20" customHeight="1">
      <c r="A96" s="17" t="n"/>
      <c r="B96" s="17" t="n"/>
      <c r="C96" s="17" t="n"/>
      <c r="D96" s="36" t="n"/>
      <c r="E96" s="37" t="n"/>
      <c r="F96" s="38" t="n"/>
      <c r="G96" s="17" t="n"/>
      <c r="H96" s="17" t="n"/>
      <c r="I96" s="19" t="n"/>
      <c r="J96" s="36" t="n"/>
      <c r="K96" s="25">
        <f>IF(A96="","",IF(I96="Completata","Chiusa",IF(I96="Annullata","Chiusa",IF(AND(J96&lt;&gt;"",J96&lt;TODAY()),"Scaduta",IF(I96="","Stato mancante","Da controllare")))))</f>
        <v/>
      </c>
    </row>
    <row r="97" ht="20" customHeight="1">
      <c r="A97" s="17" t="n"/>
      <c r="B97" s="17" t="n"/>
      <c r="C97" s="17" t="n"/>
      <c r="D97" s="36" t="n"/>
      <c r="E97" s="37" t="n"/>
      <c r="F97" s="38" t="n"/>
      <c r="G97" s="17" t="n"/>
      <c r="H97" s="17" t="n"/>
      <c r="I97" s="19" t="n"/>
      <c r="J97" s="36" t="n"/>
      <c r="K97" s="26">
        <f>IF(A97="","",IF(I97="Completata","Chiusa",IF(I97="Annullata","Chiusa",IF(AND(J97&lt;&gt;"",J97&lt;TODAY()),"Scaduta",IF(I97="","Stato mancante","Da controllare")))))</f>
        <v/>
      </c>
    </row>
    <row r="98" ht="20" customHeight="1">
      <c r="A98" s="17" t="n"/>
      <c r="B98" s="17" t="n"/>
      <c r="C98" s="17" t="n"/>
      <c r="D98" s="36" t="n"/>
      <c r="E98" s="37" t="n"/>
      <c r="F98" s="38" t="n"/>
      <c r="G98" s="17" t="n"/>
      <c r="H98" s="17" t="n"/>
      <c r="I98" s="19" t="n"/>
      <c r="J98" s="36" t="n"/>
      <c r="K98" s="25">
        <f>IF(A98="","",IF(I98="Completata","Chiusa",IF(I98="Annullata","Chiusa",IF(AND(J98&lt;&gt;"",J98&lt;TODAY()),"Scaduta",IF(I98="","Stato mancante","Da controllare")))))</f>
        <v/>
      </c>
    </row>
    <row r="99" ht="20" customHeight="1">
      <c r="A99" s="17" t="n"/>
      <c r="B99" s="17" t="n"/>
      <c r="C99" s="17" t="n"/>
      <c r="D99" s="36" t="n"/>
      <c r="E99" s="37" t="n"/>
      <c r="F99" s="38" t="n"/>
      <c r="G99" s="17" t="n"/>
      <c r="H99" s="17" t="n"/>
      <c r="I99" s="19" t="n"/>
      <c r="J99" s="36" t="n"/>
      <c r="K99" s="26">
        <f>IF(A99="","",IF(I99="Completata","Chiusa",IF(I99="Annullata","Chiusa",IF(AND(J99&lt;&gt;"",J99&lt;TODAY()),"Scaduta",IF(I99="","Stato mancante","Da controllare")))))</f>
        <v/>
      </c>
    </row>
    <row r="100" ht="20" customHeight="1">
      <c r="A100" s="17" t="n"/>
      <c r="B100" s="17" t="n"/>
      <c r="C100" s="17" t="n"/>
      <c r="D100" s="36" t="n"/>
      <c r="E100" s="37" t="n"/>
      <c r="F100" s="38" t="n"/>
      <c r="G100" s="17" t="n"/>
      <c r="H100" s="17" t="n"/>
      <c r="I100" s="19" t="n"/>
      <c r="J100" s="36" t="n"/>
      <c r="K100" s="25">
        <f>IF(A100="","",IF(I100="Completata","Chiusa",IF(I100="Annullata","Chiusa",IF(AND(J100&lt;&gt;"",J100&lt;TODAY()),"Scaduta",IF(I100="","Stato mancante","Da controllare")))))</f>
        <v/>
      </c>
    </row>
    <row r="101" ht="20" customHeight="1">
      <c r="A101" s="17" t="n"/>
      <c r="B101" s="17" t="n"/>
      <c r="C101" s="17" t="n"/>
      <c r="D101" s="36" t="n"/>
      <c r="E101" s="37" t="n"/>
      <c r="F101" s="38" t="n"/>
      <c r="G101" s="17" t="n"/>
      <c r="H101" s="17" t="n"/>
      <c r="I101" s="19" t="n"/>
      <c r="J101" s="36" t="n"/>
      <c r="K101" s="26">
        <f>IF(A101="","",IF(I101="Completata","Chiusa",IF(I101="Annullata","Chiusa",IF(AND(J101&lt;&gt;"",J101&lt;TODAY()),"Scaduta",IF(I101="","Stato mancante","Da controllare")))))</f>
        <v/>
      </c>
    </row>
    <row r="102" ht="20" customHeight="1">
      <c r="A102" s="17" t="n"/>
      <c r="B102" s="17" t="n"/>
      <c r="C102" s="17" t="n"/>
      <c r="D102" s="36" t="n"/>
      <c r="E102" s="37" t="n"/>
      <c r="F102" s="38" t="n"/>
      <c r="G102" s="17" t="n"/>
      <c r="H102" s="17" t="n"/>
      <c r="I102" s="19" t="n"/>
      <c r="J102" s="36" t="n"/>
      <c r="K102" s="25">
        <f>IF(A102="","",IF(I102="Completata","Chiusa",IF(I102="Annullata","Chiusa",IF(AND(J102&lt;&gt;"",J102&lt;TODAY()),"Scaduta",IF(I102="","Stato mancante","Da controllare")))))</f>
        <v/>
      </c>
    </row>
    <row r="103" ht="20" customHeight="1">
      <c r="A103" s="17" t="n"/>
      <c r="B103" s="17" t="n"/>
      <c r="C103" s="17" t="n"/>
      <c r="D103" s="36" t="n"/>
      <c r="E103" s="37" t="n"/>
      <c r="F103" s="38" t="n"/>
      <c r="G103" s="17" t="n"/>
      <c r="H103" s="17" t="n"/>
      <c r="I103" s="19" t="n"/>
      <c r="J103" s="36" t="n"/>
      <c r="K103" s="26">
        <f>IF(A103="","",IF(I103="Completata","Chiusa",IF(I103="Annullata","Chiusa",IF(AND(J103&lt;&gt;"",J103&lt;TODAY()),"Scaduta",IF(I103="","Stato mancante","Da controllare")))))</f>
        <v/>
      </c>
    </row>
  </sheetData>
  <autoFilter ref="A3:K103"/>
  <mergeCells count="1">
    <mergeCell ref="A1:K1"/>
  </mergeCells>
  <conditionalFormatting sqref="A4:A103">
    <cfRule type="expression" priority="1" dxfId="0">
      <formula>AND($A4&lt;&gt;"",COUNTIF($A$4:$A$103,$A4)&gt;1)</formula>
    </cfRule>
  </conditionalFormatting>
  <conditionalFormatting sqref="K4:K103">
    <cfRule type="expression" priority="2" dxfId="1">
      <formula>$K4="Chiusa"</formula>
    </cfRule>
    <cfRule type="expression" priority="3" dxfId="0">
      <formula>OR($K4="Scaduta",$K4="Stato mancante")</formula>
    </cfRule>
    <cfRule type="expression" priority="4" dxfId="2">
      <formula>$K4="Da controllare"</formula>
    </cfRule>
  </conditionalFormatting>
  <dataValidations count="7">
    <dataValidation sqref="C4:C103" showDropDown="0" showInputMessage="0" showErrorMessage="1" allowBlank="0" errorTitle="Attività non valida" error="Scegliere un'attività presente nel foglio Parametri." type="list">
      <formula1>=INDIRECT("'Parametri'!$C$4:$C$13")</formula1>
    </dataValidation>
    <dataValidation sqref="G4:G103" showDropDown="0" showInputMessage="0" showErrorMessage="1" allowBlank="0" errorTitle="Fornitore non valido" error="Scegliere un fornitore fittizio presente nel foglio Parametri." type="list">
      <formula1>=INDIRECT("'Parametri'!$E$4:$E$13")</formula1>
    </dataValidation>
    <dataValidation sqref="H4:H103" showDropDown="0" showInputMessage="0" showErrorMessage="1" allowBlank="0" errorTitle="Responsabile non valido" error="Scegliere un responsabile presente nel foglio Parametri." type="list">
      <formula1>=INDIRECT("'Parametri'!$B$4:$B$13")</formula1>
    </dataValidation>
    <dataValidation sqref="I4:I103" showDropDown="0" showInputMessage="0" showErrorMessage="1" allowBlank="0" errorTitle="Stato non valido" error="Scegliere uno stato presente nel foglio Parametri." type="list">
      <formula1>=INDIRECT("'Parametri'!$D$4:$D$13")</formula1>
    </dataValidation>
    <dataValidation sqref="D4:D103 J4:J103" showDropDown="0" showInputMessage="0" showErrorMessage="1" allowBlank="0" errorTitle="Data fuori intervallo" error="Controllare i limiti data visibili nel foglio Parametri." type="date" operator="between">
      <formula1>=INDIRECT("'Parametri'!$G$7")</formula1>
      <formula2>=INDIRECT("'Parametri'!$G$8")</formula2>
    </dataValidation>
    <dataValidation sqref="E4:E103" showDropDown="0" showInputMessage="0" showErrorMessage="1" allowBlank="0" errorTitle="Durata non valida" error="Inserire ore comprese nel limite visibile nel foglio Parametri." type="decimal" operator="between">
      <formula1>0</formula1>
      <formula2>=INDIRECT("'Parametri'!$G$9")</formula2>
    </dataValidation>
    <dataValidation sqref="F4:F103" showDropDown="0" showInputMessage="0" showErrorMessage="1" allowBlank="0" errorTitle="Importo non valido" error="Inserire un importo stimato entro il limite visibile nel foglio Parametri." type="decimal" operator="between">
      <formula1>0</formula1>
      <formula2>=INDIRECT("'Parametri'!$G$10")</formula2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G13"/>
  <sheetViews>
    <sheetView showGridLines="0" zoomScale="9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30" customWidth="1" min="2" max="2"/>
    <col width="27" customWidth="1" min="3" max="3"/>
    <col width="20" customWidth="1" min="4" max="4"/>
    <col width="34" customWidth="1" min="5" max="5"/>
    <col width="31" customWidth="1" min="6" max="6"/>
    <col width="19" customWidth="1" min="7" max="7"/>
  </cols>
  <sheetData>
    <row r="1" ht="27" customHeight="1">
      <c r="A1" s="1" t="inlineStr">
        <is>
          <t>Parametri modificabili</t>
        </is>
      </c>
    </row>
    <row r="2" ht="21" customHeight="1">
      <c r="A2" s="2" t="inlineStr">
        <is>
          <t>Elenchi e limiti organizzativi fittizi utilizzati dalle convalide.</t>
        </is>
      </c>
    </row>
    <row r="3" ht="32" customHeight="1">
      <c r="A3" s="16" t="inlineStr">
        <is>
          <t>Esiti conferma</t>
        </is>
      </c>
      <c r="B3" s="16" t="inlineStr">
        <is>
          <t>Responsabili</t>
        </is>
      </c>
      <c r="C3" s="16" t="inlineStr">
        <is>
          <t>Tipi di attività</t>
        </is>
      </c>
      <c r="D3" s="16" t="inlineStr">
        <is>
          <t>Stati attività</t>
        </is>
      </c>
      <c r="E3" s="16" t="inlineStr">
        <is>
          <t>Fornitori facoltativi</t>
        </is>
      </c>
      <c r="F3" s="16" t="inlineStr">
        <is>
          <t>Parametro</t>
        </is>
      </c>
      <c r="G3" s="16" t="inlineStr">
        <is>
          <t>Valore</t>
        </is>
      </c>
    </row>
    <row r="4" ht="20" customHeight="1">
      <c r="A4" s="27" t="inlineStr">
        <is>
          <t>Da contattare</t>
        </is>
      </c>
      <c r="B4" s="27" t="inlineStr">
        <is>
          <t>Responsabile fittizio A</t>
        </is>
      </c>
      <c r="C4" s="27" t="inlineStr">
        <is>
          <t>Invio invito</t>
        </is>
      </c>
      <c r="D4" s="27" t="inlineStr">
        <is>
          <t>Pianificata</t>
        </is>
      </c>
      <c r="E4" s="27" t="inlineStr">
        <is>
          <t>Nessun fornitore</t>
        </is>
      </c>
      <c r="F4" s="21" t="inlineStr">
        <is>
          <t>Data matrimonio</t>
        </is>
      </c>
      <c r="G4" s="39" t="n">
        <v>46516</v>
      </c>
    </row>
    <row r="5" ht="20" customHeight="1">
      <c r="A5" s="27" t="inlineStr">
        <is>
          <t>In attesa</t>
        </is>
      </c>
      <c r="B5" s="27" t="inlineStr">
        <is>
          <t>Responsabile fittizio B</t>
        </is>
      </c>
      <c r="C5" s="27" t="inlineStr">
        <is>
          <t>Sollecito gentile</t>
        </is>
      </c>
      <c r="D5" s="27" t="inlineStr">
        <is>
          <t>In corso</t>
        </is>
      </c>
      <c r="E5" s="27" t="inlineStr">
        <is>
          <t>Servizio fittizio CartaChiara</t>
        </is>
      </c>
      <c r="F5" s="22" t="inlineStr">
        <is>
          <t>Termine RSVP predefinito</t>
        </is>
      </c>
      <c r="G5" s="39" t="n">
        <v>46471</v>
      </c>
    </row>
    <row r="6" ht="20" customHeight="1">
      <c r="A6" s="27" t="inlineStr">
        <is>
          <t>Sì</t>
        </is>
      </c>
      <c r="B6" s="27" t="inlineStr">
        <is>
          <t>Coppia organizzatrice fittizia</t>
        </is>
      </c>
      <c r="C6" s="27" t="inlineStr">
        <is>
          <t>Aggiornamento conferma</t>
        </is>
      </c>
      <c r="D6" s="27" t="inlineStr">
        <is>
          <t>Completata</t>
        </is>
      </c>
      <c r="E6" s="27" t="inlineStr">
        <is>
          <t>Fornitore fittizio FestaCarta</t>
        </is>
      </c>
      <c r="F6" s="21" t="inlineStr">
        <is>
          <t>Massimo persone per invito</t>
        </is>
      </c>
      <c r="G6" s="27" t="n">
        <v>10</v>
      </c>
    </row>
    <row r="7" ht="20" customHeight="1">
      <c r="A7" s="27" t="inlineStr">
        <is>
          <t>No</t>
        </is>
      </c>
      <c r="B7" s="27" t="inlineStr">
        <is>
          <t>Coordinamento fittizio</t>
        </is>
      </c>
      <c r="C7" s="27" t="inlineStr">
        <is>
          <t>Verifica quantità</t>
        </is>
      </c>
      <c r="D7" s="27" t="inlineStr">
        <is>
          <t>Annullata</t>
        </is>
      </c>
      <c r="E7" s="27" t="inlineStr">
        <is>
          <t>Studio fittizio ListaLieta</t>
        </is>
      </c>
      <c r="F7" s="22" t="inlineStr">
        <is>
          <t>Data minima registro</t>
        </is>
      </c>
      <c r="G7" s="39" t="n">
        <v>45911</v>
      </c>
    </row>
    <row r="8" ht="20" customHeight="1">
      <c r="A8" s="27" t="n"/>
      <c r="B8" s="27" t="n"/>
      <c r="C8" s="27" t="inlineStr">
        <is>
          <t>Nota logistica</t>
        </is>
      </c>
      <c r="D8" s="27" t="n"/>
      <c r="E8" s="27" t="n"/>
      <c r="F8" s="21" t="inlineStr">
        <is>
          <t>Data massima registro</t>
        </is>
      </c>
      <c r="G8" s="39" t="n">
        <v>46516</v>
      </c>
    </row>
    <row r="9" ht="20" customHeight="1">
      <c r="A9" s="27" t="n"/>
      <c r="B9" s="27" t="n"/>
      <c r="C9" s="27" t="n"/>
      <c r="D9" s="27" t="n"/>
      <c r="E9" s="27" t="n"/>
      <c r="F9" s="22" t="inlineStr">
        <is>
          <t>Massimo ore per attività</t>
        </is>
      </c>
      <c r="G9" s="27" t="n">
        <v>24</v>
      </c>
    </row>
    <row r="10" ht="20" customHeight="1">
      <c r="A10" s="27" t="n"/>
      <c r="B10" s="27" t="n"/>
      <c r="C10" s="27" t="n"/>
      <c r="D10" s="27" t="n"/>
      <c r="E10" s="27" t="n"/>
      <c r="F10" s="21" t="inlineStr">
        <is>
          <t>Massimo importo stimato (€)</t>
        </is>
      </c>
      <c r="G10" s="40" t="n">
        <v>5000</v>
      </c>
    </row>
    <row r="11" ht="20" customHeight="1">
      <c r="A11" s="27" t="n"/>
      <c r="B11" s="27" t="n"/>
      <c r="C11" s="27" t="n"/>
      <c r="D11" s="27" t="n"/>
      <c r="E11" s="27" t="n"/>
      <c r="F11" s="22" t="n"/>
      <c r="G11" s="27" t="n"/>
    </row>
    <row r="12" ht="20" customHeight="1">
      <c r="A12" s="27" t="n"/>
      <c r="B12" s="27" t="n"/>
      <c r="C12" s="27" t="n"/>
      <c r="D12" s="27" t="n"/>
      <c r="E12" s="27" t="n"/>
      <c r="F12" s="21" t="n"/>
      <c r="G12" s="27" t="n"/>
    </row>
    <row r="13" ht="20" customHeight="1">
      <c r="A13" s="27" t="n"/>
      <c r="B13" s="27" t="n"/>
      <c r="C13" s="27" t="n"/>
      <c r="D13" s="27" t="n"/>
      <c r="E13" s="27" t="n"/>
      <c r="F13" s="22" t="n"/>
      <c r="G13" s="27" t="n"/>
    </row>
  </sheetData>
  <mergeCells count="1">
    <mergeCell ref="A1:G1"/>
  </mergeCells>
  <conditionalFormatting sqref="G4:G10">
    <cfRule type="expression" priority="1" dxfId="0">
      <formula>OR($G$4="",$G$5="",$G$6="",$G$7="",$G$8="",$G$9="",$G$10="",$G$5&gt;$G$4,$G$7&gt;$G$8,$G$6&lt;1,$G$9&lt;0,$G$10&lt;0)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Modello organizzativo fittizio</dc:creator>
  <dc:title xmlns:dc="http://purl.org/dc/elements/1.1/">Conferme partecipazione matrimonio</dc:title>
  <dc:subject xmlns:dc="http://purl.org/dc/elements/1.1/">Registro fittizio di inviti, risposte e solleciti</dc:subject>
  <dc:language xmlns:dc="http://purl.org/dc/elements/1.1/">it-IT</dc:language>
  <dcterms:created xmlns:dcterms="http://purl.org/dc/terms/" xmlns:xsi="http://www.w3.org/2001/XMLSchema-instance" xsi:type="dcterms:W3CDTF">2026-09-11T21:30:04Z</dcterms:created>
  <dcterms:modified xmlns:dcterms="http://purl.org/dc/terms/" xmlns:xsi="http://www.w3.org/2001/XMLSchema-instance" xsi:type="dcterms:W3CDTF">2026-09-11T21:30:05+00:00Z</dcterms:modified>
</cp:coreProperties>
</file>