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epilogo" sheetId="1" state="visible" r:id="rId1"/>
    <sheet xmlns:r="http://schemas.openxmlformats.org/officeDocument/2006/relationships" name="Preventivi" sheetId="2" state="visible" r:id="rId2"/>
    <sheet xmlns:r="http://schemas.openxmlformats.org/officeDocument/2006/relationships" name="Parametri" sheetId="3" state="visible" r:id="rId3"/>
  </sheets>
  <definedNames>
    <definedName name="_xlnm._FilterDatabase" localSheetId="1" hidden="1">'Preventivi'!$A$4:$L$104</definedName>
    <definedName name="_xlnm._FilterDatabase" localSheetId="2" hidden="1">'Parametri'!$A$4:$B$14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[$€-it-IT] #,##0.00;[Red]-[$€-it-IT] #,##0.00"/>
    <numFmt numFmtId="165" formatCode="dd/mm/yyyy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0"/>
    </font>
    <font>
      <name val="Calibri"/>
      <color rgb="003D3034"/>
      <sz val="10"/>
    </font>
    <font>
      <name val="Calibri"/>
      <b val="1"/>
      <color rgb="003D3034"/>
      <sz val="10"/>
    </font>
  </fonts>
  <fills count="7">
    <fill>
      <patternFill/>
    </fill>
    <fill>
      <patternFill patternType="gray125"/>
    </fill>
    <fill>
      <patternFill patternType="solid">
        <fgColor rgb="005B2038"/>
      </patternFill>
    </fill>
    <fill>
      <patternFill patternType="solid">
        <fgColor rgb="009A6B3F"/>
      </patternFill>
    </fill>
    <fill>
      <patternFill patternType="solid">
        <fgColor rgb="00FFF7E9"/>
      </patternFill>
    </fill>
    <fill>
      <patternFill patternType="solid">
        <fgColor rgb="00F8F1EE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D8C7C1"/>
      </left>
      <right style="thin">
        <color rgb="00D8C7C1"/>
      </right>
      <top style="thin">
        <color rgb="00D8C7C1"/>
      </top>
      <bottom style="thin">
        <color rgb="00D8C7C1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left" vertical="top" wrapText="1"/>
    </xf>
    <xf numFmtId="1" fontId="4" fillId="6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top" wrapText="1"/>
    </xf>
    <xf numFmtId="1" fontId="4" fillId="5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1" fontId="3" fillId="5" borderId="1" applyAlignment="1" pivotButton="0" quotePrefix="0" xfId="0">
      <alignment horizontal="right" vertical="center"/>
    </xf>
    <xf numFmtId="164" fontId="3" fillId="5" borderId="1" applyAlignment="1" pivotButton="0" quotePrefix="0" xfId="0">
      <alignment horizontal="right" vertical="center"/>
    </xf>
    <xf numFmtId="1" fontId="3" fillId="6" borderId="1" applyAlignment="1" pivotButton="0" quotePrefix="0" xfId="0">
      <alignment horizontal="right" vertical="center"/>
    </xf>
    <xf numFmtId="164" fontId="3" fillId="6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top" wrapText="1"/>
    </xf>
    <xf numFmtId="165" fontId="3" fillId="4" borderId="1" applyAlignment="1" pivotButton="0" quotePrefix="0" xfId="0">
      <alignment horizontal="center" vertical="center" wrapText="1"/>
    </xf>
    <xf numFmtId="4" fontId="3" fillId="4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165" fontId="3" fillId="4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center" vertical="center" wrapText="1"/>
    </xf>
    <xf numFmtId="165" fontId="3" fillId="4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356A52"/>
        </patternFill>
      </fill>
    </dxf>
    <dxf>
      <font>
        <name val="Calibri"/>
        <b val="1"/>
        <color rgb="00FFFFFF"/>
        <sz val="10"/>
      </font>
      <fill>
        <patternFill patternType="solid">
          <fgColor rgb="00B34E45"/>
        </patternFill>
      </fill>
    </dxf>
    <dxf>
      <font>
        <name val="Calibri"/>
        <b val="1"/>
        <color rgb="00FFFFFF"/>
        <sz val="10"/>
      </font>
      <fill>
        <patternFill patternType="solid">
          <fgColor rgb="00C56F6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22" customWidth="1" min="3" max="3"/>
    <col width="19" customWidth="1" min="4" max="4"/>
    <col width="23" customWidth="1" min="5" max="5"/>
    <col width="23" customWidth="1" min="6" max="6"/>
  </cols>
  <sheetData>
    <row r="1" ht="28" customHeight="1">
      <c r="A1" s="1" t="inlineStr">
        <is>
          <t>Confronto preventivi fornitori matrimonio — riepilogo</t>
        </is>
      </c>
    </row>
    <row r="2"/>
    <row r="3" ht="30" customHeight="1">
      <c r="A3" s="2" t="inlineStr">
        <is>
          <t>Indicatore</t>
        </is>
      </c>
      <c r="B3" s="2" t="inlineStr">
        <is>
          <t>Valore</t>
        </is>
      </c>
      <c r="C3" s="2" t="inlineStr">
        <is>
          <t>Unità</t>
        </is>
      </c>
    </row>
    <row r="4">
      <c r="A4" s="3" t="inlineStr">
        <is>
          <t>Preventivi compilati</t>
        </is>
      </c>
      <c r="B4" s="4">
        <f>COUNT(Preventivi!$E$5:$E$104)</f>
        <v/>
      </c>
      <c r="C4" s="3" t="inlineStr">
        <is>
          <t>preventivi</t>
        </is>
      </c>
    </row>
    <row r="5">
      <c r="A5" s="5" t="inlineStr">
        <is>
          <t>Attività con almeno un’offerta</t>
        </is>
      </c>
      <c r="B5" s="6">
        <f>SUMPRODUCT(--(COUNTIF(Preventivi!$A$5:$A$104,Parametri!$A$5:$A$14)&gt;0))</f>
        <v/>
      </c>
      <c r="C5" s="5" t="inlineStr">
        <is>
          <t>attività</t>
        </is>
      </c>
    </row>
    <row r="6">
      <c r="A6" s="3" t="inlineStr">
        <is>
          <t>Somma comparativa delle offerte</t>
        </is>
      </c>
      <c r="B6" s="7">
        <f>IF(COUNT(Preventivi!$E$5:$E$104)=0,"",SUM(Preventivi!$E$5:$E$104))</f>
        <v/>
      </c>
      <c r="C6" s="3" t="inlineStr">
        <is>
          <t>euro</t>
        </is>
      </c>
    </row>
    <row r="7">
      <c r="A7" s="5" t="inlineStr">
        <is>
          <t>Importo medio delle offerte</t>
        </is>
      </c>
      <c r="B7" s="8">
        <f>IFERROR(AVERAGE(Preventivi!$E$5:$E$104),"")</f>
        <v/>
      </c>
      <c r="C7" s="5" t="inlineStr">
        <is>
          <t>euro</t>
        </is>
      </c>
    </row>
    <row r="8">
      <c r="A8" s="3" t="inlineStr">
        <is>
          <t>Offerta minima inserita</t>
        </is>
      </c>
      <c r="B8" s="7">
        <f>IF(COUNT(Preventivi!$E$5:$E$104)=0,"",MIN(Preventivi!$E$5:$E$104))</f>
        <v/>
      </c>
      <c r="C8" s="3" t="inlineStr">
        <is>
          <t>euro</t>
        </is>
      </c>
    </row>
    <row r="9">
      <c r="A9" s="5" t="inlineStr">
        <is>
          <t>Offerta massima inserita</t>
        </is>
      </c>
      <c r="B9" s="8">
        <f>IF(COUNT(Preventivi!$E$5:$E$104)=0,"",MAX(Preventivi!$E$5:$E$104))</f>
        <v/>
      </c>
      <c r="C9" s="5" t="inlineStr">
        <is>
          <t>euro</t>
        </is>
      </c>
    </row>
    <row r="10">
      <c r="A10" s="3" t="inlineStr">
        <is>
          <t>Preventivi entro budget</t>
        </is>
      </c>
      <c r="B10" s="4">
        <f>COUNTIF(Preventivi!$L$5:$L$104,"Entro budget")</f>
        <v/>
      </c>
      <c r="C10" s="3" t="inlineStr">
        <is>
          <t>preventivi</t>
        </is>
      </c>
    </row>
    <row r="11">
      <c r="A11" s="5" t="inlineStr">
        <is>
          <t>Preventivi oltre budget</t>
        </is>
      </c>
      <c r="B11" s="6">
        <f>COUNTIF(Preventivi!$L$5:$L$104,"Oltre budget")</f>
        <v/>
      </c>
      <c r="C11" s="5" t="inlineStr">
        <is>
          <t>preventivi</t>
        </is>
      </c>
    </row>
    <row r="12">
      <c r="A12" s="3" t="inlineStr">
        <is>
          <t>Preventivi da valutare</t>
        </is>
      </c>
      <c r="B12" s="4">
        <f>COUNTIF(Preventivi!$H$5:$H$104,"Da valutare")</f>
        <v/>
      </c>
      <c r="C12" s="3" t="inlineStr">
        <is>
          <t>preventivi</t>
        </is>
      </c>
    </row>
    <row r="13">
      <c r="A13" s="5" t="inlineStr">
        <is>
          <t>Preventivi selezionati</t>
        </is>
      </c>
      <c r="B13" s="6">
        <f>COUNTIF(Preventivi!$H$5:$H$104,"Selezionato")</f>
        <v/>
      </c>
      <c r="C13" s="5" t="inlineStr">
        <is>
          <t>preventivi</t>
        </is>
      </c>
    </row>
    <row r="14"/>
    <row r="15"/>
    <row r="16" ht="30" customHeight="1">
      <c r="A16" s="2" t="inlineStr">
        <is>
          <t>Attività</t>
        </is>
      </c>
      <c r="B16" s="2" t="inlineStr">
        <is>
          <t>N. preventivi</t>
        </is>
      </c>
      <c r="C16" s="2" t="inlineStr">
        <is>
          <t>Budget indicativo (€)</t>
        </is>
      </c>
      <c r="D16" s="2" t="inlineStr">
        <is>
          <t>Importo medio (€)</t>
        </is>
      </c>
      <c r="E16" s="2" t="inlineStr">
        <is>
          <t>Somma comparativa (€)</t>
        </is>
      </c>
      <c r="F16" s="2" t="inlineStr">
        <is>
          <t>Scostamento medio (€)</t>
        </is>
      </c>
    </row>
    <row r="17">
      <c r="A17" s="5">
        <f>IF(Parametri!A5="","",Parametri!A5)</f>
        <v/>
      </c>
      <c r="B17" s="9">
        <f>IF(A17="","",COUNTIF(Preventivi!$A$5:$A$104,A17))</f>
        <v/>
      </c>
      <c r="C17" s="10">
        <f>IF(A17="","",IFERROR(VLOOKUP(A17,Parametri!$A$5:$B$14,2,FALSE),""))</f>
        <v/>
      </c>
      <c r="D17" s="10">
        <f>IF(B17=0,"",IFERROR(AVERAGEIF(Preventivi!$A$5:$A$104,A17,Preventivi!$E$5:$E$104),""))</f>
        <v/>
      </c>
      <c r="E17" s="10">
        <f>IF(B17=0,"",IFERROR(SUMIF(Preventivi!$A$5:$A$104,A17,Preventivi!$E$5:$E$104),""))</f>
        <v/>
      </c>
      <c r="F17" s="10">
        <f>IF(OR(D17="",C17=""),"",IFERROR(D17-C17,""))</f>
        <v/>
      </c>
    </row>
    <row r="18">
      <c r="A18" s="3">
        <f>IF(Parametri!A6="","",Parametri!A6)</f>
        <v/>
      </c>
      <c r="B18" s="11">
        <f>IF(A18="","",COUNTIF(Preventivi!$A$5:$A$104,A18))</f>
        <v/>
      </c>
      <c r="C18" s="12">
        <f>IF(A18="","",IFERROR(VLOOKUP(A18,Parametri!$A$5:$B$14,2,FALSE),""))</f>
        <v/>
      </c>
      <c r="D18" s="12">
        <f>IF(B18=0,"",IFERROR(AVERAGEIF(Preventivi!$A$5:$A$104,A18,Preventivi!$E$5:$E$104),""))</f>
        <v/>
      </c>
      <c r="E18" s="12">
        <f>IF(B18=0,"",IFERROR(SUMIF(Preventivi!$A$5:$A$104,A18,Preventivi!$E$5:$E$104),""))</f>
        <v/>
      </c>
      <c r="F18" s="12">
        <f>IF(OR(D18="",C18=""),"",IFERROR(D18-C18,""))</f>
        <v/>
      </c>
    </row>
    <row r="19">
      <c r="A19" s="5">
        <f>IF(Parametri!A7="","",Parametri!A7)</f>
        <v/>
      </c>
      <c r="B19" s="9">
        <f>IF(A19="","",COUNTIF(Preventivi!$A$5:$A$104,A19))</f>
        <v/>
      </c>
      <c r="C19" s="10">
        <f>IF(A19="","",IFERROR(VLOOKUP(A19,Parametri!$A$5:$B$14,2,FALSE),""))</f>
        <v/>
      </c>
      <c r="D19" s="10">
        <f>IF(B19=0,"",IFERROR(AVERAGEIF(Preventivi!$A$5:$A$104,A19,Preventivi!$E$5:$E$104),""))</f>
        <v/>
      </c>
      <c r="E19" s="10">
        <f>IF(B19=0,"",IFERROR(SUMIF(Preventivi!$A$5:$A$104,A19,Preventivi!$E$5:$E$104),""))</f>
        <v/>
      </c>
      <c r="F19" s="10">
        <f>IF(OR(D19="",C19=""),"",IFERROR(D19-C19,""))</f>
        <v/>
      </c>
    </row>
    <row r="20">
      <c r="A20" s="3">
        <f>IF(Parametri!A8="","",Parametri!A8)</f>
        <v/>
      </c>
      <c r="B20" s="11">
        <f>IF(A20="","",COUNTIF(Preventivi!$A$5:$A$104,A20))</f>
        <v/>
      </c>
      <c r="C20" s="12">
        <f>IF(A20="","",IFERROR(VLOOKUP(A20,Parametri!$A$5:$B$14,2,FALSE),""))</f>
        <v/>
      </c>
      <c r="D20" s="12">
        <f>IF(B20=0,"",IFERROR(AVERAGEIF(Preventivi!$A$5:$A$104,A20,Preventivi!$E$5:$E$104),""))</f>
        <v/>
      </c>
      <c r="E20" s="12">
        <f>IF(B20=0,"",IFERROR(SUMIF(Preventivi!$A$5:$A$104,A20,Preventivi!$E$5:$E$104),""))</f>
        <v/>
      </c>
      <c r="F20" s="12">
        <f>IF(OR(D20="",C20=""),"",IFERROR(D20-C20,""))</f>
        <v/>
      </c>
    </row>
    <row r="21">
      <c r="A21" s="5">
        <f>IF(Parametri!A9="","",Parametri!A9)</f>
        <v/>
      </c>
      <c r="B21" s="9">
        <f>IF(A21="","",COUNTIF(Preventivi!$A$5:$A$104,A21))</f>
        <v/>
      </c>
      <c r="C21" s="10">
        <f>IF(A21="","",IFERROR(VLOOKUP(A21,Parametri!$A$5:$B$14,2,FALSE),""))</f>
        <v/>
      </c>
      <c r="D21" s="10">
        <f>IF(B21=0,"",IFERROR(AVERAGEIF(Preventivi!$A$5:$A$104,A21,Preventivi!$E$5:$E$104),""))</f>
        <v/>
      </c>
      <c r="E21" s="10">
        <f>IF(B21=0,"",IFERROR(SUMIF(Preventivi!$A$5:$A$104,A21,Preventivi!$E$5:$E$104),""))</f>
        <v/>
      </c>
      <c r="F21" s="10">
        <f>IF(OR(D21="",C21=""),"",IFERROR(D21-C21,""))</f>
        <v/>
      </c>
    </row>
    <row r="22">
      <c r="A22" s="3">
        <f>IF(Parametri!A10="","",Parametri!A10)</f>
        <v/>
      </c>
      <c r="B22" s="11">
        <f>IF(A22="","",COUNTIF(Preventivi!$A$5:$A$104,A22))</f>
        <v/>
      </c>
      <c r="C22" s="12">
        <f>IF(A22="","",IFERROR(VLOOKUP(A22,Parametri!$A$5:$B$14,2,FALSE),""))</f>
        <v/>
      </c>
      <c r="D22" s="12">
        <f>IF(B22=0,"",IFERROR(AVERAGEIF(Preventivi!$A$5:$A$104,A22,Preventivi!$E$5:$E$104),""))</f>
        <v/>
      </c>
      <c r="E22" s="12">
        <f>IF(B22=0,"",IFERROR(SUMIF(Preventivi!$A$5:$A$104,A22,Preventivi!$E$5:$E$104),""))</f>
        <v/>
      </c>
      <c r="F22" s="12">
        <f>IF(OR(D22="",C22=""),"",IFERROR(D22-C22,""))</f>
        <v/>
      </c>
    </row>
    <row r="23">
      <c r="A23" s="5">
        <f>IF(Parametri!A11="","",Parametri!A11)</f>
        <v/>
      </c>
      <c r="B23" s="9">
        <f>IF(A23="","",COUNTIF(Preventivi!$A$5:$A$104,A23))</f>
        <v/>
      </c>
      <c r="C23" s="10">
        <f>IF(A23="","",IFERROR(VLOOKUP(A23,Parametri!$A$5:$B$14,2,FALSE),""))</f>
        <v/>
      </c>
      <c r="D23" s="10">
        <f>IF(B23=0,"",IFERROR(AVERAGEIF(Preventivi!$A$5:$A$104,A23,Preventivi!$E$5:$E$104),""))</f>
        <v/>
      </c>
      <c r="E23" s="10">
        <f>IF(B23=0,"",IFERROR(SUMIF(Preventivi!$A$5:$A$104,A23,Preventivi!$E$5:$E$104),""))</f>
        <v/>
      </c>
      <c r="F23" s="10">
        <f>IF(OR(D23="",C23=""),"",IFERROR(D23-C23,""))</f>
        <v/>
      </c>
    </row>
    <row r="24">
      <c r="A24" s="3">
        <f>IF(Parametri!A12="","",Parametri!A12)</f>
        <v/>
      </c>
      <c r="B24" s="11">
        <f>IF(A24="","",COUNTIF(Preventivi!$A$5:$A$104,A24))</f>
        <v/>
      </c>
      <c r="C24" s="12">
        <f>IF(A24="","",IFERROR(VLOOKUP(A24,Parametri!$A$5:$B$14,2,FALSE),""))</f>
        <v/>
      </c>
      <c r="D24" s="12">
        <f>IF(B24=0,"",IFERROR(AVERAGEIF(Preventivi!$A$5:$A$104,A24,Preventivi!$E$5:$E$104),""))</f>
        <v/>
      </c>
      <c r="E24" s="12">
        <f>IF(B24=0,"",IFERROR(SUMIF(Preventivi!$A$5:$A$104,A24,Preventivi!$E$5:$E$104),""))</f>
        <v/>
      </c>
      <c r="F24" s="12">
        <f>IF(OR(D24="",C24=""),"",IFERROR(D24-C24,""))</f>
        <v/>
      </c>
    </row>
    <row r="25">
      <c r="A25" s="5">
        <f>IF(Parametri!A13="","",Parametri!A13)</f>
        <v/>
      </c>
      <c r="B25" s="9">
        <f>IF(A25="","",COUNTIF(Preventivi!$A$5:$A$104,A25))</f>
        <v/>
      </c>
      <c r="C25" s="10">
        <f>IF(A25="","",IFERROR(VLOOKUP(A25,Parametri!$A$5:$B$14,2,FALSE),""))</f>
        <v/>
      </c>
      <c r="D25" s="10">
        <f>IF(B25=0,"",IFERROR(AVERAGEIF(Preventivi!$A$5:$A$104,A25,Preventivi!$E$5:$E$104),""))</f>
        <v/>
      </c>
      <c r="E25" s="10">
        <f>IF(B25=0,"",IFERROR(SUMIF(Preventivi!$A$5:$A$104,A25,Preventivi!$E$5:$E$104),""))</f>
        <v/>
      </c>
      <c r="F25" s="10">
        <f>IF(OR(D25="",C25=""),"",IFERROR(D25-C25,""))</f>
        <v/>
      </c>
    </row>
    <row r="26">
      <c r="A26" s="3">
        <f>IF(Parametri!A14="","",Parametri!A14)</f>
        <v/>
      </c>
      <c r="B26" s="11">
        <f>IF(A26="","",COUNTIF(Preventivi!$A$5:$A$104,A26))</f>
        <v/>
      </c>
      <c r="C26" s="12">
        <f>IF(A26="","",IFERROR(VLOOKUP(A26,Parametri!$A$5:$B$14,2,FALSE),""))</f>
        <v/>
      </c>
      <c r="D26" s="12">
        <f>IF(B26=0,"",IFERROR(AVERAGEIF(Preventivi!$A$5:$A$104,A26,Preventivi!$E$5:$E$104),""))</f>
        <v/>
      </c>
      <c r="E26" s="12">
        <f>IF(B26=0,"",IFERROR(SUMIF(Preventivi!$A$5:$A$104,A26,Preventivi!$E$5:$E$104),""))</f>
        <v/>
      </c>
      <c r="F26" s="12">
        <f>IF(OR(D26="",C26=""),"",IFERROR(D26-C26,""))</f>
        <v/>
      </c>
    </row>
  </sheetData>
  <mergeCells count="1">
    <mergeCell ref="A1:F1"/>
  </mergeCells>
  <conditionalFormatting sqref="F17:F26">
    <cfRule type="expression" priority="1" dxfId="0">
      <formula>AND(ISNUMBER(F17),F17&lt;=0)</formula>
    </cfRule>
    <cfRule type="expression" priority="2" dxfId="1">
      <formula>AND(ISNUMBER(F17),F17&gt;0)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04"/>
  <sheetViews>
    <sheetView showGridLines="0" zoomScale="8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6" customWidth="1" min="3" max="3"/>
    <col width="12" customWidth="1" min="4" max="4"/>
    <col width="16" customWidth="1" min="5" max="5"/>
    <col width="52" customWidth="1" min="6" max="6"/>
    <col width="23" customWidth="1" min="7" max="7"/>
    <col width="17" customWidth="1" min="8" max="8"/>
    <col width="18" customWidth="1" min="9" max="9"/>
    <col width="19" customWidth="1" min="10" max="10"/>
    <col width="23" customWidth="1" min="11" max="11"/>
    <col width="20" customWidth="1" min="12" max="12"/>
  </cols>
  <sheetData>
    <row r="1" ht="28" customHeight="1">
      <c r="A1" s="1" t="inlineStr">
        <is>
          <t>Confronto preventivi fornitori matrimonio — registro</t>
        </is>
      </c>
    </row>
    <row r="2"/>
    <row r="3"/>
    <row r="4" ht="30" customHeight="1">
      <c r="A4" s="2" t="inlineStr">
        <is>
          <t>Attività</t>
        </is>
      </c>
      <c r="B4" s="2" t="inlineStr">
        <is>
          <t>Fornitore</t>
        </is>
      </c>
      <c r="C4" s="2" t="inlineStr">
        <is>
          <t>Data preventivo</t>
        </is>
      </c>
      <c r="D4" s="2" t="inlineStr">
        <is>
          <t>Quantità</t>
        </is>
      </c>
      <c r="E4" s="2" t="inlineStr">
        <is>
          <t>Importo (€)</t>
        </is>
      </c>
      <c r="F4" s="2" t="inlineStr">
        <is>
          <t>Inclusioni e condizioni</t>
        </is>
      </c>
      <c r="G4" s="2" t="inlineStr">
        <is>
          <t>Responsabile</t>
        </is>
      </c>
      <c r="H4" s="2" t="inlineStr">
        <is>
          <t>Stato</t>
        </is>
      </c>
      <c r="I4" s="2" t="inlineStr">
        <is>
          <t>Costo unitario (€)</t>
        </is>
      </c>
      <c r="J4" s="2" t="inlineStr">
        <is>
          <t>Budget attività (€)</t>
        </is>
      </c>
      <c r="K4" s="2" t="inlineStr">
        <is>
          <t>Scostamento dal budget (€)</t>
        </is>
      </c>
      <c r="L4" s="2" t="inlineStr">
        <is>
          <t>Valutazione budget</t>
        </is>
      </c>
    </row>
    <row r="5" ht="42" customHeight="1">
      <c r="A5" s="13" t="inlineStr">
        <is>
          <t>Catering</t>
        </is>
      </c>
      <c r="B5" s="13" t="inlineStr">
        <is>
          <t>Impresa fittizia Glicine</t>
        </is>
      </c>
      <c r="C5" s="21" t="n">
        <v>46023</v>
      </c>
      <c r="D5" s="15" t="n">
        <v>120</v>
      </c>
      <c r="E5" s="16" t="n">
        <v>8600</v>
      </c>
      <c r="F5" s="13" t="inlineStr">
        <is>
          <t>Esempio fittizio: menu per 120 persone, servizio incluso; bevande extra.</t>
        </is>
      </c>
      <c r="G5" s="13" t="inlineStr">
        <is>
          <t>Referente fittizio A</t>
        </is>
      </c>
      <c r="H5" s="17" t="inlineStr">
        <is>
          <t>In verifica</t>
        </is>
      </c>
      <c r="I5" s="10">
        <f>IF(A5="","",IF(COUNT(D5:E5)&lt;2,"",IFERROR(E5/D5,"")))</f>
        <v/>
      </c>
      <c r="J5" s="10">
        <f>IF(A5="","",IFERROR(VLOOKUP(A5,Parametri!$A$5:$B$14,2,FALSE),""))</f>
        <v/>
      </c>
      <c r="K5" s="10">
        <f>IF(A5="","",IF(COUNT(E5,J5)&lt;2,"",IFERROR(E5-J5,"")))</f>
        <v/>
      </c>
      <c r="L5" s="18">
        <f>IF(A5="","",IF(COUNT(E5,J5)&lt;2,"Dati da verificare",IF(E5&lt;=J5,"Entro budget","Oltre budget")))</f>
        <v/>
      </c>
    </row>
    <row r="6" ht="42" customHeight="1">
      <c r="A6" s="13" t="inlineStr">
        <is>
          <t>Catering</t>
        </is>
      </c>
      <c r="B6" s="13" t="inlineStr">
        <is>
          <t>Servizi fittizi Tavola di Carta</t>
        </is>
      </c>
      <c r="C6" s="21" t="n">
        <v>46246</v>
      </c>
      <c r="D6" s="15" t="n">
        <v>120</v>
      </c>
      <c r="E6" s="16" t="n">
        <v>9400</v>
      </c>
      <c r="F6" s="13" t="inlineStr">
        <is>
          <t>Esempio fittizio: menu e bevande inclusi; conferma condizioni da verificare.</t>
        </is>
      </c>
      <c r="G6" s="13" t="inlineStr">
        <is>
          <t>Referente fittizio B</t>
        </is>
      </c>
      <c r="H6" s="17" t="inlineStr">
        <is>
          <t>Da valutare</t>
        </is>
      </c>
      <c r="I6" s="12">
        <f>IF(A6="","",IF(COUNT(D6:E6)&lt;2,"",IFERROR(E6/D6,"")))</f>
        <v/>
      </c>
      <c r="J6" s="12">
        <f>IF(A6="","",IFERROR(VLOOKUP(A6,Parametri!$A$5:$B$14,2,FALSE),""))</f>
        <v/>
      </c>
      <c r="K6" s="12">
        <f>IF(A6="","",IF(COUNT(E6,J6)&lt;2,"",IFERROR(E6-J6,"")))</f>
        <v/>
      </c>
      <c r="L6" s="19">
        <f>IF(A6="","",IF(COUNT(E6,J6)&lt;2,"Dati da verificare",IF(E6&lt;=J6,"Entro budget","Oltre budget")))</f>
        <v/>
      </c>
    </row>
    <row r="7" ht="42" customHeight="1">
      <c r="A7" s="13" t="inlineStr">
        <is>
          <t>Fotografia</t>
        </is>
      </c>
      <c r="B7" s="13" t="inlineStr">
        <is>
          <t>Studio fittizio Obiettivo di Carta</t>
        </is>
      </c>
      <c r="C7" s="21" t="n">
        <v>46262</v>
      </c>
      <c r="D7" s="15" t="n">
        <v>1</v>
      </c>
      <c r="E7" s="16" t="n">
        <v>2500</v>
      </c>
      <c r="F7" s="13" t="inlineStr">
        <is>
          <t>Esempio fittizio: servizio fotografico e album; ore aggiuntive escluse.</t>
        </is>
      </c>
      <c r="G7" s="13" t="inlineStr">
        <is>
          <t>Referente fittizio A</t>
        </is>
      </c>
      <c r="H7" s="17" t="inlineStr">
        <is>
          <t>Selezionato</t>
        </is>
      </c>
      <c r="I7" s="10">
        <f>IF(A7="","",IF(COUNT(D7:E7)&lt;2,"",IFERROR(E7/D7,"")))</f>
        <v/>
      </c>
      <c r="J7" s="10">
        <f>IF(A7="","",IFERROR(VLOOKUP(A7,Parametri!$A$5:$B$14,2,FALSE),""))</f>
        <v/>
      </c>
      <c r="K7" s="10">
        <f>IF(A7="","",IF(COUNT(E7,J7)&lt;2,"",IFERROR(E7-J7,"")))</f>
        <v/>
      </c>
      <c r="L7" s="18">
        <f>IF(A7="","",IF(COUNT(E7,J7)&lt;2,"Dati da verificare",IF(E7&lt;=J7,"Entro budget","Oltre budget")))</f>
        <v/>
      </c>
    </row>
    <row r="8" ht="42" customHeight="1">
      <c r="A8" s="13" t="inlineStr">
        <is>
          <t>Fotografia</t>
        </is>
      </c>
      <c r="B8" s="13" t="inlineStr">
        <is>
          <t>Laboratorio fittizio Luce Immaginaria</t>
        </is>
      </c>
      <c r="C8" s="21" t="n">
        <v>46269</v>
      </c>
      <c r="D8" s="15" t="n">
        <v>1</v>
      </c>
      <c r="E8" s="16" t="n">
        <v>2850</v>
      </c>
      <c r="F8" s="13" t="inlineStr">
        <is>
          <t>Esempio fittizio: servizio fotografico esteso; stampa album inclusa.</t>
        </is>
      </c>
      <c r="G8" s="13" t="inlineStr">
        <is>
          <t>Referente fittizio B</t>
        </is>
      </c>
      <c r="H8" s="17" t="inlineStr">
        <is>
          <t>Scartato</t>
        </is>
      </c>
      <c r="I8" s="12">
        <f>IF(A8="","",IF(COUNT(D8:E8)&lt;2,"",IFERROR(E8/D8,"")))</f>
        <v/>
      </c>
      <c r="J8" s="12">
        <f>IF(A8="","",IFERROR(VLOOKUP(A8,Parametri!$A$5:$B$14,2,FALSE),""))</f>
        <v/>
      </c>
      <c r="K8" s="12">
        <f>IF(A8="","",IF(COUNT(E8,J8)&lt;2,"",IFERROR(E8-J8,"")))</f>
        <v/>
      </c>
      <c r="L8" s="19">
        <f>IF(A8="","",IF(COUNT(E8,J8)&lt;2,"Dati da verificare",IF(E8&lt;=J8,"Entro budget","Oltre budget")))</f>
        <v/>
      </c>
    </row>
    <row r="9" ht="42" customHeight="1">
      <c r="A9" s="13" t="inlineStr">
        <is>
          <t>Musica</t>
        </is>
      </c>
      <c r="B9" s="13" t="inlineStr">
        <is>
          <t>Ensemble fittizio Nota Immaginaria</t>
        </is>
      </c>
      <c r="C9" s="21" t="n">
        <v>46276</v>
      </c>
      <c r="D9" s="15" t="n">
        <v>5</v>
      </c>
      <c r="E9" s="16" t="n">
        <v>1600</v>
      </c>
      <c r="F9" s="13" t="inlineStr">
        <is>
          <t>Esempio fittizio: cinque ore di musica; attrezzatura audio inclusa.</t>
        </is>
      </c>
      <c r="G9" s="13" t="inlineStr">
        <is>
          <t>Referente fittizio A</t>
        </is>
      </c>
      <c r="H9" s="17" t="inlineStr">
        <is>
          <t>Selezionato</t>
        </is>
      </c>
      <c r="I9" s="10">
        <f>IF(A9="","",IF(COUNT(D9:E9)&lt;2,"",IFERROR(E9/D9,"")))</f>
        <v/>
      </c>
      <c r="J9" s="10">
        <f>IF(A9="","",IFERROR(VLOOKUP(A9,Parametri!$A$5:$B$14,2,FALSE),""))</f>
        <v/>
      </c>
      <c r="K9" s="10">
        <f>IF(A9="","",IF(COUNT(E9,J9)&lt;2,"",IFERROR(E9-J9,"")))</f>
        <v/>
      </c>
      <c r="L9" s="18">
        <f>IF(A9="","",IF(COUNT(E9,J9)&lt;2,"Dati da verificare",IF(E9&lt;=J9,"Entro budget","Oltre budget")))</f>
        <v/>
      </c>
    </row>
    <row r="10" ht="42" customHeight="1">
      <c r="A10" s="13" t="inlineStr">
        <is>
          <t>Musica</t>
        </is>
      </c>
      <c r="B10" s="13" t="inlineStr">
        <is>
          <t>Suoni fittizi Festa di Carta</t>
        </is>
      </c>
      <c r="C10" s="21" t="n">
        <v>46283</v>
      </c>
      <c r="D10" s="15" t="n">
        <v>5</v>
      </c>
      <c r="E10" s="16" t="n">
        <v>1950</v>
      </c>
      <c r="F10" s="13" t="inlineStr">
        <is>
          <t>Esempio fittizio: cinque ore e postazione audio; trasferta da verificare.</t>
        </is>
      </c>
      <c r="G10" s="13" t="inlineStr">
        <is>
          <t>Referente fittizio B</t>
        </is>
      </c>
      <c r="H10" s="17" t="inlineStr">
        <is>
          <t>Da valutare</t>
        </is>
      </c>
      <c r="I10" s="12">
        <f>IF(A10="","",IF(COUNT(D10:E10)&lt;2,"",IFERROR(E10/D10,"")))</f>
        <v/>
      </c>
      <c r="J10" s="12">
        <f>IF(A10="","",IFERROR(VLOOKUP(A10,Parametri!$A$5:$B$14,2,FALSE),""))</f>
        <v/>
      </c>
      <c r="K10" s="12">
        <f>IF(A10="","",IF(COUNT(E10,J10)&lt;2,"",IFERROR(E10-J10,"")))</f>
        <v/>
      </c>
      <c r="L10" s="19">
        <f>IF(A10="","",IF(COUNT(E10,J10)&lt;2,"Dati da verificare",IF(E10&lt;=J10,"Entro budget","Oltre budget")))</f>
        <v/>
      </c>
    </row>
    <row r="11" ht="42" customHeight="1">
      <c r="A11" s="13" t="inlineStr">
        <is>
          <t>Fiori e allestimenti</t>
        </is>
      </c>
      <c r="B11" s="13" t="inlineStr">
        <is>
          <t>Bottega fittizia Petalo Inventato</t>
        </is>
      </c>
      <c r="C11" s="21" t="n">
        <v>46290</v>
      </c>
      <c r="D11" s="15" t="n">
        <v>20</v>
      </c>
      <c r="E11" s="16" t="n">
        <v>2900</v>
      </c>
      <c r="F11" s="13" t="inlineStr">
        <is>
          <t>Esempio fittizio: venti composizioni; consegna inclusa.</t>
        </is>
      </c>
      <c r="G11" s="13" t="inlineStr">
        <is>
          <t>Referente fittizio A</t>
        </is>
      </c>
      <c r="H11" s="17" t="inlineStr">
        <is>
          <t>In verifica</t>
        </is>
      </c>
      <c r="I11" s="10">
        <f>IF(A11="","",IF(COUNT(D11:E11)&lt;2,"",IFERROR(E11/D11,"")))</f>
        <v/>
      </c>
      <c r="J11" s="10">
        <f>IF(A11="","",IFERROR(VLOOKUP(A11,Parametri!$A$5:$B$14,2,FALSE),""))</f>
        <v/>
      </c>
      <c r="K11" s="10">
        <f>IF(A11="","",IF(COUNT(E11,J11)&lt;2,"",IFERROR(E11-J11,"")))</f>
        <v/>
      </c>
      <c r="L11" s="18">
        <f>IF(A11="","",IF(COUNT(E11,J11)&lt;2,"Dati da verificare",IF(E11&lt;=J11,"Entro budget","Oltre budget")))</f>
        <v/>
      </c>
    </row>
    <row r="12" ht="42" customHeight="1">
      <c r="A12" s="13" t="inlineStr">
        <is>
          <t>Fiori e allestimenti</t>
        </is>
      </c>
      <c r="B12" s="13" t="inlineStr">
        <is>
          <t>Atelier fittizio Fiore di Cartone</t>
        </is>
      </c>
      <c r="C12" s="21" t="n">
        <v>46297</v>
      </c>
      <c r="D12" s="15" t="n">
        <v>20</v>
      </c>
      <c r="E12" s="16" t="n">
        <v>3250</v>
      </c>
      <c r="F12" s="13" t="inlineStr">
        <is>
          <t>Esempio fittizio: venti composizioni e arco; smontaggio escluso.</t>
        </is>
      </c>
      <c r="G12" s="13" t="inlineStr">
        <is>
          <t>Referente fittizio B</t>
        </is>
      </c>
      <c r="H12" s="17" t="inlineStr">
        <is>
          <t>Da valutare</t>
        </is>
      </c>
      <c r="I12" s="12">
        <f>IF(A12="","",IF(COUNT(D12:E12)&lt;2,"",IFERROR(E12/D12,"")))</f>
        <v/>
      </c>
      <c r="J12" s="12">
        <f>IF(A12="","",IFERROR(VLOOKUP(A12,Parametri!$A$5:$B$14,2,FALSE),""))</f>
        <v/>
      </c>
      <c r="K12" s="12">
        <f>IF(A12="","",IF(COUNT(E12,J12)&lt;2,"",IFERROR(E12-J12,"")))</f>
        <v/>
      </c>
      <c r="L12" s="19">
        <f>IF(A12="","",IF(COUNT(E12,J12)&lt;2,"Dati da verificare",IF(E12&lt;=J12,"Entro budget","Oltre budget")))</f>
        <v/>
      </c>
    </row>
    <row r="13" ht="42" customHeight="1">
      <c r="A13" s="13" t="inlineStr">
        <is>
          <t>Trasporto</t>
        </is>
      </c>
      <c r="B13" s="13" t="inlineStr">
        <is>
          <t>Noleggi fittizi Ruota di Carta</t>
        </is>
      </c>
      <c r="C13" s="21" t="n">
        <v>46306</v>
      </c>
      <c r="D13" s="15" t="n">
        <v>2</v>
      </c>
      <c r="E13" s="16" t="n">
        <v>1100</v>
      </c>
      <c r="F13" s="13" t="inlineStr">
        <is>
          <t>Esempio fittizio: due veicoli per sei ore; chilometri extra esclusi.</t>
        </is>
      </c>
      <c r="G13" s="13" t="inlineStr">
        <is>
          <t>Referente fittizio A</t>
        </is>
      </c>
      <c r="H13" s="17" t="inlineStr">
        <is>
          <t>In verifica</t>
        </is>
      </c>
      <c r="I13" s="10">
        <f>IF(A13="","",IF(COUNT(D13:E13)&lt;2,"",IFERROR(E13/D13,"")))</f>
        <v/>
      </c>
      <c r="J13" s="10">
        <f>IF(A13="","",IFERROR(VLOOKUP(A13,Parametri!$A$5:$B$14,2,FALSE),""))</f>
        <v/>
      </c>
      <c r="K13" s="10">
        <f>IF(A13="","",IF(COUNT(E13,J13)&lt;2,"",IFERROR(E13-J13,"")))</f>
        <v/>
      </c>
      <c r="L13" s="18">
        <f>IF(A13="","",IF(COUNT(E13,J13)&lt;2,"Dati da verificare",IF(E13&lt;=J13,"Entro budget","Oltre budget")))</f>
        <v/>
      </c>
    </row>
    <row r="14" ht="42" customHeight="1">
      <c r="A14" s="13" t="inlineStr">
        <is>
          <t>Trasporto</t>
        </is>
      </c>
      <c r="B14" s="13" t="inlineStr">
        <is>
          <t>Mobilità fittizia Strada Immaginaria</t>
        </is>
      </c>
      <c r="C14" s="21" t="n">
        <v>47118</v>
      </c>
      <c r="D14" s="15" t="n">
        <v>2</v>
      </c>
      <c r="E14" s="16" t="n">
        <v>1350</v>
      </c>
      <c r="F14" s="13" t="inlineStr">
        <is>
          <t>Esempio fittizio: due veicoli; limite di 100 chilometri complessivi.</t>
        </is>
      </c>
      <c r="G14" s="13" t="inlineStr">
        <is>
          <t>Referente fittizio B</t>
        </is>
      </c>
      <c r="H14" s="17" t="inlineStr">
        <is>
          <t>Da valutare</t>
        </is>
      </c>
      <c r="I14" s="12">
        <f>IF(A14="","",IF(COUNT(D14:E14)&lt;2,"",IFERROR(E14/D14,"")))</f>
        <v/>
      </c>
      <c r="J14" s="12">
        <f>IF(A14="","",IFERROR(VLOOKUP(A14,Parametri!$A$5:$B$14,2,FALSE),""))</f>
        <v/>
      </c>
      <c r="K14" s="12">
        <f>IF(A14="","",IF(COUNT(E14,J14)&lt;2,"",IFERROR(E14-J14,"")))</f>
        <v/>
      </c>
      <c r="L14" s="19">
        <f>IF(A14="","",IF(COUNT(E14,J14)&lt;2,"Dati da verificare",IF(E14&lt;=J14,"Entro budget","Oltre budget")))</f>
        <v/>
      </c>
    </row>
    <row r="15">
      <c r="A15" s="13" t="n"/>
      <c r="B15" s="13" t="n"/>
      <c r="C15" s="21" t="n"/>
      <c r="D15" s="15" t="n"/>
      <c r="E15" s="16" t="n"/>
      <c r="F15" s="13" t="n"/>
      <c r="G15" s="13" t="n"/>
      <c r="H15" s="17" t="n"/>
      <c r="I15" s="10">
        <f>IF(A15="","",IF(COUNT(D15:E15)&lt;2,"",IFERROR(E15/D15,"")))</f>
        <v/>
      </c>
      <c r="J15" s="10">
        <f>IF(A15="","",IFERROR(VLOOKUP(A15,Parametri!$A$5:$B$14,2,FALSE),""))</f>
        <v/>
      </c>
      <c r="K15" s="10">
        <f>IF(A15="","",IF(COUNT(E15,J15)&lt;2,"",IFERROR(E15-J15,"")))</f>
        <v/>
      </c>
      <c r="L15" s="18">
        <f>IF(A15="","",IF(COUNT(E15,J15)&lt;2,"Dati da verificare",IF(E15&lt;=J15,"Entro budget","Oltre budget")))</f>
        <v/>
      </c>
    </row>
    <row r="16">
      <c r="A16" s="13" t="n"/>
      <c r="B16" s="13" t="n"/>
      <c r="C16" s="21" t="n"/>
      <c r="D16" s="15" t="n"/>
      <c r="E16" s="16" t="n"/>
      <c r="F16" s="13" t="n"/>
      <c r="G16" s="13" t="n"/>
      <c r="H16" s="17" t="n"/>
      <c r="I16" s="12">
        <f>IF(A16="","",IF(COUNT(D16:E16)&lt;2,"",IFERROR(E16/D16,"")))</f>
        <v/>
      </c>
      <c r="J16" s="12">
        <f>IF(A16="","",IFERROR(VLOOKUP(A16,Parametri!$A$5:$B$14,2,FALSE),""))</f>
        <v/>
      </c>
      <c r="K16" s="12">
        <f>IF(A16="","",IF(COUNT(E16,J16)&lt;2,"",IFERROR(E16-J16,"")))</f>
        <v/>
      </c>
      <c r="L16" s="19">
        <f>IF(A16="","",IF(COUNT(E16,J16)&lt;2,"Dati da verificare",IF(E16&lt;=J16,"Entro budget","Oltre budget")))</f>
        <v/>
      </c>
    </row>
    <row r="17">
      <c r="A17" s="13" t="n"/>
      <c r="B17" s="13" t="n"/>
      <c r="C17" s="21" t="n"/>
      <c r="D17" s="15" t="n"/>
      <c r="E17" s="16" t="n"/>
      <c r="F17" s="13" t="n"/>
      <c r="G17" s="13" t="n"/>
      <c r="H17" s="17" t="n"/>
      <c r="I17" s="10">
        <f>IF(A17="","",IF(COUNT(D17:E17)&lt;2,"",IFERROR(E17/D17,"")))</f>
        <v/>
      </c>
      <c r="J17" s="10">
        <f>IF(A17="","",IFERROR(VLOOKUP(A17,Parametri!$A$5:$B$14,2,FALSE),""))</f>
        <v/>
      </c>
      <c r="K17" s="10">
        <f>IF(A17="","",IF(COUNT(E17,J17)&lt;2,"",IFERROR(E17-J17,"")))</f>
        <v/>
      </c>
      <c r="L17" s="18">
        <f>IF(A17="","",IF(COUNT(E17,J17)&lt;2,"Dati da verificare",IF(E17&lt;=J17,"Entro budget","Oltre budget")))</f>
        <v/>
      </c>
    </row>
    <row r="18">
      <c r="A18" s="13" t="n"/>
      <c r="B18" s="13" t="n"/>
      <c r="C18" s="21" t="n"/>
      <c r="D18" s="15" t="n"/>
      <c r="E18" s="16" t="n"/>
      <c r="F18" s="13" t="n"/>
      <c r="G18" s="13" t="n"/>
      <c r="H18" s="17" t="n"/>
      <c r="I18" s="12">
        <f>IF(A18="","",IF(COUNT(D18:E18)&lt;2,"",IFERROR(E18/D18,"")))</f>
        <v/>
      </c>
      <c r="J18" s="12">
        <f>IF(A18="","",IFERROR(VLOOKUP(A18,Parametri!$A$5:$B$14,2,FALSE),""))</f>
        <v/>
      </c>
      <c r="K18" s="12">
        <f>IF(A18="","",IF(COUNT(E18,J18)&lt;2,"",IFERROR(E18-J18,"")))</f>
        <v/>
      </c>
      <c r="L18" s="19">
        <f>IF(A18="","",IF(COUNT(E18,J18)&lt;2,"Dati da verificare",IF(E18&lt;=J18,"Entro budget","Oltre budget")))</f>
        <v/>
      </c>
    </row>
    <row r="19">
      <c r="A19" s="13" t="n"/>
      <c r="B19" s="13" t="n"/>
      <c r="C19" s="21" t="n"/>
      <c r="D19" s="15" t="n"/>
      <c r="E19" s="16" t="n"/>
      <c r="F19" s="13" t="n"/>
      <c r="G19" s="13" t="n"/>
      <c r="H19" s="17" t="n"/>
      <c r="I19" s="10">
        <f>IF(A19="","",IF(COUNT(D19:E19)&lt;2,"",IFERROR(E19/D19,"")))</f>
        <v/>
      </c>
      <c r="J19" s="10">
        <f>IF(A19="","",IFERROR(VLOOKUP(A19,Parametri!$A$5:$B$14,2,FALSE),""))</f>
        <v/>
      </c>
      <c r="K19" s="10">
        <f>IF(A19="","",IF(COUNT(E19,J19)&lt;2,"",IFERROR(E19-J19,"")))</f>
        <v/>
      </c>
      <c r="L19" s="18">
        <f>IF(A19="","",IF(COUNT(E19,J19)&lt;2,"Dati da verificare",IF(E19&lt;=J19,"Entro budget","Oltre budget")))</f>
        <v/>
      </c>
    </row>
    <row r="20">
      <c r="A20" s="13" t="n"/>
      <c r="B20" s="13" t="n"/>
      <c r="C20" s="21" t="n"/>
      <c r="D20" s="15" t="n"/>
      <c r="E20" s="16" t="n"/>
      <c r="F20" s="13" t="n"/>
      <c r="G20" s="13" t="n"/>
      <c r="H20" s="17" t="n"/>
      <c r="I20" s="12">
        <f>IF(A20="","",IF(COUNT(D20:E20)&lt;2,"",IFERROR(E20/D20,"")))</f>
        <v/>
      </c>
      <c r="J20" s="12">
        <f>IF(A20="","",IFERROR(VLOOKUP(A20,Parametri!$A$5:$B$14,2,FALSE),""))</f>
        <v/>
      </c>
      <c r="K20" s="12">
        <f>IF(A20="","",IF(COUNT(E20,J20)&lt;2,"",IFERROR(E20-J20,"")))</f>
        <v/>
      </c>
      <c r="L20" s="19">
        <f>IF(A20="","",IF(COUNT(E20,J20)&lt;2,"Dati da verificare",IF(E20&lt;=J20,"Entro budget","Oltre budget")))</f>
        <v/>
      </c>
    </row>
    <row r="21">
      <c r="A21" s="13" t="n"/>
      <c r="B21" s="13" t="n"/>
      <c r="C21" s="21" t="n"/>
      <c r="D21" s="15" t="n"/>
      <c r="E21" s="16" t="n"/>
      <c r="F21" s="13" t="n"/>
      <c r="G21" s="13" t="n"/>
      <c r="H21" s="17" t="n"/>
      <c r="I21" s="10">
        <f>IF(A21="","",IF(COUNT(D21:E21)&lt;2,"",IFERROR(E21/D21,"")))</f>
        <v/>
      </c>
      <c r="J21" s="10">
        <f>IF(A21="","",IFERROR(VLOOKUP(A21,Parametri!$A$5:$B$14,2,FALSE),""))</f>
        <v/>
      </c>
      <c r="K21" s="10">
        <f>IF(A21="","",IF(COUNT(E21,J21)&lt;2,"",IFERROR(E21-J21,"")))</f>
        <v/>
      </c>
      <c r="L21" s="18">
        <f>IF(A21="","",IF(COUNT(E21,J21)&lt;2,"Dati da verificare",IF(E21&lt;=J21,"Entro budget","Oltre budget")))</f>
        <v/>
      </c>
    </row>
    <row r="22">
      <c r="A22" s="13" t="n"/>
      <c r="B22" s="13" t="n"/>
      <c r="C22" s="21" t="n"/>
      <c r="D22" s="15" t="n"/>
      <c r="E22" s="16" t="n"/>
      <c r="F22" s="13" t="n"/>
      <c r="G22" s="13" t="n"/>
      <c r="H22" s="17" t="n"/>
      <c r="I22" s="12">
        <f>IF(A22="","",IF(COUNT(D22:E22)&lt;2,"",IFERROR(E22/D22,"")))</f>
        <v/>
      </c>
      <c r="J22" s="12">
        <f>IF(A22="","",IFERROR(VLOOKUP(A22,Parametri!$A$5:$B$14,2,FALSE),""))</f>
        <v/>
      </c>
      <c r="K22" s="12">
        <f>IF(A22="","",IF(COUNT(E22,J22)&lt;2,"",IFERROR(E22-J22,"")))</f>
        <v/>
      </c>
      <c r="L22" s="19">
        <f>IF(A22="","",IF(COUNT(E22,J22)&lt;2,"Dati da verificare",IF(E22&lt;=J22,"Entro budget","Oltre budget")))</f>
        <v/>
      </c>
    </row>
    <row r="23">
      <c r="A23" s="13" t="n"/>
      <c r="B23" s="13" t="n"/>
      <c r="C23" s="21" t="n"/>
      <c r="D23" s="15" t="n"/>
      <c r="E23" s="16" t="n"/>
      <c r="F23" s="13" t="n"/>
      <c r="G23" s="13" t="n"/>
      <c r="H23" s="17" t="n"/>
      <c r="I23" s="10">
        <f>IF(A23="","",IF(COUNT(D23:E23)&lt;2,"",IFERROR(E23/D23,"")))</f>
        <v/>
      </c>
      <c r="J23" s="10">
        <f>IF(A23="","",IFERROR(VLOOKUP(A23,Parametri!$A$5:$B$14,2,FALSE),""))</f>
        <v/>
      </c>
      <c r="K23" s="10">
        <f>IF(A23="","",IF(COUNT(E23,J23)&lt;2,"",IFERROR(E23-J23,"")))</f>
        <v/>
      </c>
      <c r="L23" s="18">
        <f>IF(A23="","",IF(COUNT(E23,J23)&lt;2,"Dati da verificare",IF(E23&lt;=J23,"Entro budget","Oltre budget")))</f>
        <v/>
      </c>
    </row>
    <row r="24">
      <c r="A24" s="13" t="n"/>
      <c r="B24" s="13" t="n"/>
      <c r="C24" s="21" t="n"/>
      <c r="D24" s="15" t="n"/>
      <c r="E24" s="16" t="n"/>
      <c r="F24" s="13" t="n"/>
      <c r="G24" s="13" t="n"/>
      <c r="H24" s="17" t="n"/>
      <c r="I24" s="12">
        <f>IF(A24="","",IF(COUNT(D24:E24)&lt;2,"",IFERROR(E24/D24,"")))</f>
        <v/>
      </c>
      <c r="J24" s="12">
        <f>IF(A24="","",IFERROR(VLOOKUP(A24,Parametri!$A$5:$B$14,2,FALSE),""))</f>
        <v/>
      </c>
      <c r="K24" s="12">
        <f>IF(A24="","",IF(COUNT(E24,J24)&lt;2,"",IFERROR(E24-J24,"")))</f>
        <v/>
      </c>
      <c r="L24" s="19">
        <f>IF(A24="","",IF(COUNT(E24,J24)&lt;2,"Dati da verificare",IF(E24&lt;=J24,"Entro budget","Oltre budget")))</f>
        <v/>
      </c>
    </row>
    <row r="25">
      <c r="A25" s="13" t="n"/>
      <c r="B25" s="13" t="n"/>
      <c r="C25" s="21" t="n"/>
      <c r="D25" s="15" t="n"/>
      <c r="E25" s="16" t="n"/>
      <c r="F25" s="13" t="n"/>
      <c r="G25" s="13" t="n"/>
      <c r="H25" s="17" t="n"/>
      <c r="I25" s="10">
        <f>IF(A25="","",IF(COUNT(D25:E25)&lt;2,"",IFERROR(E25/D25,"")))</f>
        <v/>
      </c>
      <c r="J25" s="10">
        <f>IF(A25="","",IFERROR(VLOOKUP(A25,Parametri!$A$5:$B$14,2,FALSE),""))</f>
        <v/>
      </c>
      <c r="K25" s="10">
        <f>IF(A25="","",IF(COUNT(E25,J25)&lt;2,"",IFERROR(E25-J25,"")))</f>
        <v/>
      </c>
      <c r="L25" s="18">
        <f>IF(A25="","",IF(COUNT(E25,J25)&lt;2,"Dati da verificare",IF(E25&lt;=J25,"Entro budget","Oltre budget")))</f>
        <v/>
      </c>
    </row>
    <row r="26">
      <c r="A26" s="13" t="n"/>
      <c r="B26" s="13" t="n"/>
      <c r="C26" s="21" t="n"/>
      <c r="D26" s="15" t="n"/>
      <c r="E26" s="16" t="n"/>
      <c r="F26" s="13" t="n"/>
      <c r="G26" s="13" t="n"/>
      <c r="H26" s="17" t="n"/>
      <c r="I26" s="12">
        <f>IF(A26="","",IF(COUNT(D26:E26)&lt;2,"",IFERROR(E26/D26,"")))</f>
        <v/>
      </c>
      <c r="J26" s="12">
        <f>IF(A26="","",IFERROR(VLOOKUP(A26,Parametri!$A$5:$B$14,2,FALSE),""))</f>
        <v/>
      </c>
      <c r="K26" s="12">
        <f>IF(A26="","",IF(COUNT(E26,J26)&lt;2,"",IFERROR(E26-J26,"")))</f>
        <v/>
      </c>
      <c r="L26" s="19">
        <f>IF(A26="","",IF(COUNT(E26,J26)&lt;2,"Dati da verificare",IF(E26&lt;=J26,"Entro budget","Oltre budget")))</f>
        <v/>
      </c>
    </row>
    <row r="27">
      <c r="A27" s="13" t="n"/>
      <c r="B27" s="13" t="n"/>
      <c r="C27" s="21" t="n"/>
      <c r="D27" s="15" t="n"/>
      <c r="E27" s="16" t="n"/>
      <c r="F27" s="13" t="n"/>
      <c r="G27" s="13" t="n"/>
      <c r="H27" s="17" t="n"/>
      <c r="I27" s="10">
        <f>IF(A27="","",IF(COUNT(D27:E27)&lt;2,"",IFERROR(E27/D27,"")))</f>
        <v/>
      </c>
      <c r="J27" s="10">
        <f>IF(A27="","",IFERROR(VLOOKUP(A27,Parametri!$A$5:$B$14,2,FALSE),""))</f>
        <v/>
      </c>
      <c r="K27" s="10">
        <f>IF(A27="","",IF(COUNT(E27,J27)&lt;2,"",IFERROR(E27-J27,"")))</f>
        <v/>
      </c>
      <c r="L27" s="18">
        <f>IF(A27="","",IF(COUNT(E27,J27)&lt;2,"Dati da verificare",IF(E27&lt;=J27,"Entro budget","Oltre budget")))</f>
        <v/>
      </c>
    </row>
    <row r="28">
      <c r="A28" s="13" t="n"/>
      <c r="B28" s="13" t="n"/>
      <c r="C28" s="21" t="n"/>
      <c r="D28" s="15" t="n"/>
      <c r="E28" s="16" t="n"/>
      <c r="F28" s="13" t="n"/>
      <c r="G28" s="13" t="n"/>
      <c r="H28" s="17" t="n"/>
      <c r="I28" s="12">
        <f>IF(A28="","",IF(COUNT(D28:E28)&lt;2,"",IFERROR(E28/D28,"")))</f>
        <v/>
      </c>
      <c r="J28" s="12">
        <f>IF(A28="","",IFERROR(VLOOKUP(A28,Parametri!$A$5:$B$14,2,FALSE),""))</f>
        <v/>
      </c>
      <c r="K28" s="12">
        <f>IF(A28="","",IF(COUNT(E28,J28)&lt;2,"",IFERROR(E28-J28,"")))</f>
        <v/>
      </c>
      <c r="L28" s="19">
        <f>IF(A28="","",IF(COUNT(E28,J28)&lt;2,"Dati da verificare",IF(E28&lt;=J28,"Entro budget","Oltre budget")))</f>
        <v/>
      </c>
    </row>
    <row r="29">
      <c r="A29" s="13" t="n"/>
      <c r="B29" s="13" t="n"/>
      <c r="C29" s="21" t="n"/>
      <c r="D29" s="15" t="n"/>
      <c r="E29" s="16" t="n"/>
      <c r="F29" s="13" t="n"/>
      <c r="G29" s="13" t="n"/>
      <c r="H29" s="17" t="n"/>
      <c r="I29" s="10">
        <f>IF(A29="","",IF(COUNT(D29:E29)&lt;2,"",IFERROR(E29/D29,"")))</f>
        <v/>
      </c>
      <c r="J29" s="10">
        <f>IF(A29="","",IFERROR(VLOOKUP(A29,Parametri!$A$5:$B$14,2,FALSE),""))</f>
        <v/>
      </c>
      <c r="K29" s="10">
        <f>IF(A29="","",IF(COUNT(E29,J29)&lt;2,"",IFERROR(E29-J29,"")))</f>
        <v/>
      </c>
      <c r="L29" s="18">
        <f>IF(A29="","",IF(COUNT(E29,J29)&lt;2,"Dati da verificare",IF(E29&lt;=J29,"Entro budget","Oltre budget")))</f>
        <v/>
      </c>
    </row>
    <row r="30">
      <c r="A30" s="13" t="n"/>
      <c r="B30" s="13" t="n"/>
      <c r="C30" s="21" t="n"/>
      <c r="D30" s="15" t="n"/>
      <c r="E30" s="16" t="n"/>
      <c r="F30" s="13" t="n"/>
      <c r="G30" s="13" t="n"/>
      <c r="H30" s="17" t="n"/>
      <c r="I30" s="12">
        <f>IF(A30="","",IF(COUNT(D30:E30)&lt;2,"",IFERROR(E30/D30,"")))</f>
        <v/>
      </c>
      <c r="J30" s="12">
        <f>IF(A30="","",IFERROR(VLOOKUP(A30,Parametri!$A$5:$B$14,2,FALSE),""))</f>
        <v/>
      </c>
      <c r="K30" s="12">
        <f>IF(A30="","",IF(COUNT(E30,J30)&lt;2,"",IFERROR(E30-J30,"")))</f>
        <v/>
      </c>
      <c r="L30" s="19">
        <f>IF(A30="","",IF(COUNT(E30,J30)&lt;2,"Dati da verificare",IF(E30&lt;=J30,"Entro budget","Oltre budget")))</f>
        <v/>
      </c>
    </row>
    <row r="31">
      <c r="A31" s="13" t="n"/>
      <c r="B31" s="13" t="n"/>
      <c r="C31" s="21" t="n"/>
      <c r="D31" s="15" t="n"/>
      <c r="E31" s="16" t="n"/>
      <c r="F31" s="13" t="n"/>
      <c r="G31" s="13" t="n"/>
      <c r="H31" s="17" t="n"/>
      <c r="I31" s="10">
        <f>IF(A31="","",IF(COUNT(D31:E31)&lt;2,"",IFERROR(E31/D31,"")))</f>
        <v/>
      </c>
      <c r="J31" s="10">
        <f>IF(A31="","",IFERROR(VLOOKUP(A31,Parametri!$A$5:$B$14,2,FALSE),""))</f>
        <v/>
      </c>
      <c r="K31" s="10">
        <f>IF(A31="","",IF(COUNT(E31,J31)&lt;2,"",IFERROR(E31-J31,"")))</f>
        <v/>
      </c>
      <c r="L31" s="18">
        <f>IF(A31="","",IF(COUNT(E31,J31)&lt;2,"Dati da verificare",IF(E31&lt;=J31,"Entro budget","Oltre budget")))</f>
        <v/>
      </c>
    </row>
    <row r="32">
      <c r="A32" s="13" t="n"/>
      <c r="B32" s="13" t="n"/>
      <c r="C32" s="21" t="n"/>
      <c r="D32" s="15" t="n"/>
      <c r="E32" s="16" t="n"/>
      <c r="F32" s="13" t="n"/>
      <c r="G32" s="13" t="n"/>
      <c r="H32" s="17" t="n"/>
      <c r="I32" s="12">
        <f>IF(A32="","",IF(COUNT(D32:E32)&lt;2,"",IFERROR(E32/D32,"")))</f>
        <v/>
      </c>
      <c r="J32" s="12">
        <f>IF(A32="","",IFERROR(VLOOKUP(A32,Parametri!$A$5:$B$14,2,FALSE),""))</f>
        <v/>
      </c>
      <c r="K32" s="12">
        <f>IF(A32="","",IF(COUNT(E32,J32)&lt;2,"",IFERROR(E32-J32,"")))</f>
        <v/>
      </c>
      <c r="L32" s="19">
        <f>IF(A32="","",IF(COUNT(E32,J32)&lt;2,"Dati da verificare",IF(E32&lt;=J32,"Entro budget","Oltre budget")))</f>
        <v/>
      </c>
    </row>
    <row r="33">
      <c r="A33" s="13" t="n"/>
      <c r="B33" s="13" t="n"/>
      <c r="C33" s="21" t="n"/>
      <c r="D33" s="15" t="n"/>
      <c r="E33" s="16" t="n"/>
      <c r="F33" s="13" t="n"/>
      <c r="G33" s="13" t="n"/>
      <c r="H33" s="17" t="n"/>
      <c r="I33" s="10">
        <f>IF(A33="","",IF(COUNT(D33:E33)&lt;2,"",IFERROR(E33/D33,"")))</f>
        <v/>
      </c>
      <c r="J33" s="10">
        <f>IF(A33="","",IFERROR(VLOOKUP(A33,Parametri!$A$5:$B$14,2,FALSE),""))</f>
        <v/>
      </c>
      <c r="K33" s="10">
        <f>IF(A33="","",IF(COUNT(E33,J33)&lt;2,"",IFERROR(E33-J33,"")))</f>
        <v/>
      </c>
      <c r="L33" s="18">
        <f>IF(A33="","",IF(COUNT(E33,J33)&lt;2,"Dati da verificare",IF(E33&lt;=J33,"Entro budget","Oltre budget")))</f>
        <v/>
      </c>
    </row>
    <row r="34">
      <c r="A34" s="13" t="n"/>
      <c r="B34" s="13" t="n"/>
      <c r="C34" s="21" t="n"/>
      <c r="D34" s="15" t="n"/>
      <c r="E34" s="16" t="n"/>
      <c r="F34" s="13" t="n"/>
      <c r="G34" s="13" t="n"/>
      <c r="H34" s="17" t="n"/>
      <c r="I34" s="12">
        <f>IF(A34="","",IF(COUNT(D34:E34)&lt;2,"",IFERROR(E34/D34,"")))</f>
        <v/>
      </c>
      <c r="J34" s="12">
        <f>IF(A34="","",IFERROR(VLOOKUP(A34,Parametri!$A$5:$B$14,2,FALSE),""))</f>
        <v/>
      </c>
      <c r="K34" s="12">
        <f>IF(A34="","",IF(COUNT(E34,J34)&lt;2,"",IFERROR(E34-J34,"")))</f>
        <v/>
      </c>
      <c r="L34" s="19">
        <f>IF(A34="","",IF(COUNT(E34,J34)&lt;2,"Dati da verificare",IF(E34&lt;=J34,"Entro budget","Oltre budget")))</f>
        <v/>
      </c>
    </row>
    <row r="35">
      <c r="A35" s="13" t="n"/>
      <c r="B35" s="13" t="n"/>
      <c r="C35" s="21" t="n"/>
      <c r="D35" s="15" t="n"/>
      <c r="E35" s="16" t="n"/>
      <c r="F35" s="13" t="n"/>
      <c r="G35" s="13" t="n"/>
      <c r="H35" s="17" t="n"/>
      <c r="I35" s="10">
        <f>IF(A35="","",IF(COUNT(D35:E35)&lt;2,"",IFERROR(E35/D35,"")))</f>
        <v/>
      </c>
      <c r="J35" s="10">
        <f>IF(A35="","",IFERROR(VLOOKUP(A35,Parametri!$A$5:$B$14,2,FALSE),""))</f>
        <v/>
      </c>
      <c r="K35" s="10">
        <f>IF(A35="","",IF(COUNT(E35,J35)&lt;2,"",IFERROR(E35-J35,"")))</f>
        <v/>
      </c>
      <c r="L35" s="18">
        <f>IF(A35="","",IF(COUNT(E35,J35)&lt;2,"Dati da verificare",IF(E35&lt;=J35,"Entro budget","Oltre budget")))</f>
        <v/>
      </c>
    </row>
    <row r="36">
      <c r="A36" s="13" t="n"/>
      <c r="B36" s="13" t="n"/>
      <c r="C36" s="21" t="n"/>
      <c r="D36" s="15" t="n"/>
      <c r="E36" s="16" t="n"/>
      <c r="F36" s="13" t="n"/>
      <c r="G36" s="13" t="n"/>
      <c r="H36" s="17" t="n"/>
      <c r="I36" s="12">
        <f>IF(A36="","",IF(COUNT(D36:E36)&lt;2,"",IFERROR(E36/D36,"")))</f>
        <v/>
      </c>
      <c r="J36" s="12">
        <f>IF(A36="","",IFERROR(VLOOKUP(A36,Parametri!$A$5:$B$14,2,FALSE),""))</f>
        <v/>
      </c>
      <c r="K36" s="12">
        <f>IF(A36="","",IF(COUNT(E36,J36)&lt;2,"",IFERROR(E36-J36,"")))</f>
        <v/>
      </c>
      <c r="L36" s="19">
        <f>IF(A36="","",IF(COUNT(E36,J36)&lt;2,"Dati da verificare",IF(E36&lt;=J36,"Entro budget","Oltre budget")))</f>
        <v/>
      </c>
    </row>
    <row r="37">
      <c r="A37" s="13" t="n"/>
      <c r="B37" s="13" t="n"/>
      <c r="C37" s="21" t="n"/>
      <c r="D37" s="15" t="n"/>
      <c r="E37" s="16" t="n"/>
      <c r="F37" s="13" t="n"/>
      <c r="G37" s="13" t="n"/>
      <c r="H37" s="17" t="n"/>
      <c r="I37" s="10">
        <f>IF(A37="","",IF(COUNT(D37:E37)&lt;2,"",IFERROR(E37/D37,"")))</f>
        <v/>
      </c>
      <c r="J37" s="10">
        <f>IF(A37="","",IFERROR(VLOOKUP(A37,Parametri!$A$5:$B$14,2,FALSE),""))</f>
        <v/>
      </c>
      <c r="K37" s="10">
        <f>IF(A37="","",IF(COUNT(E37,J37)&lt;2,"",IFERROR(E37-J37,"")))</f>
        <v/>
      </c>
      <c r="L37" s="18">
        <f>IF(A37="","",IF(COUNT(E37,J37)&lt;2,"Dati da verificare",IF(E37&lt;=J37,"Entro budget","Oltre budget")))</f>
        <v/>
      </c>
    </row>
    <row r="38">
      <c r="A38" s="13" t="n"/>
      <c r="B38" s="13" t="n"/>
      <c r="C38" s="21" t="n"/>
      <c r="D38" s="15" t="n"/>
      <c r="E38" s="16" t="n"/>
      <c r="F38" s="13" t="n"/>
      <c r="G38" s="13" t="n"/>
      <c r="H38" s="17" t="n"/>
      <c r="I38" s="12">
        <f>IF(A38="","",IF(COUNT(D38:E38)&lt;2,"",IFERROR(E38/D38,"")))</f>
        <v/>
      </c>
      <c r="J38" s="12">
        <f>IF(A38="","",IFERROR(VLOOKUP(A38,Parametri!$A$5:$B$14,2,FALSE),""))</f>
        <v/>
      </c>
      <c r="K38" s="12">
        <f>IF(A38="","",IF(COUNT(E38,J38)&lt;2,"",IFERROR(E38-J38,"")))</f>
        <v/>
      </c>
      <c r="L38" s="19">
        <f>IF(A38="","",IF(COUNT(E38,J38)&lt;2,"Dati da verificare",IF(E38&lt;=J38,"Entro budget","Oltre budget")))</f>
        <v/>
      </c>
    </row>
    <row r="39">
      <c r="A39" s="13" t="n"/>
      <c r="B39" s="13" t="n"/>
      <c r="C39" s="21" t="n"/>
      <c r="D39" s="15" t="n"/>
      <c r="E39" s="16" t="n"/>
      <c r="F39" s="13" t="n"/>
      <c r="G39" s="13" t="n"/>
      <c r="H39" s="17" t="n"/>
      <c r="I39" s="10">
        <f>IF(A39="","",IF(COUNT(D39:E39)&lt;2,"",IFERROR(E39/D39,"")))</f>
        <v/>
      </c>
      <c r="J39" s="10">
        <f>IF(A39="","",IFERROR(VLOOKUP(A39,Parametri!$A$5:$B$14,2,FALSE),""))</f>
        <v/>
      </c>
      <c r="K39" s="10">
        <f>IF(A39="","",IF(COUNT(E39,J39)&lt;2,"",IFERROR(E39-J39,"")))</f>
        <v/>
      </c>
      <c r="L39" s="18">
        <f>IF(A39="","",IF(COUNT(E39,J39)&lt;2,"Dati da verificare",IF(E39&lt;=J39,"Entro budget","Oltre budget")))</f>
        <v/>
      </c>
    </row>
    <row r="40">
      <c r="A40" s="13" t="n"/>
      <c r="B40" s="13" t="n"/>
      <c r="C40" s="21" t="n"/>
      <c r="D40" s="15" t="n"/>
      <c r="E40" s="16" t="n"/>
      <c r="F40" s="13" t="n"/>
      <c r="G40" s="13" t="n"/>
      <c r="H40" s="17" t="n"/>
      <c r="I40" s="12">
        <f>IF(A40="","",IF(COUNT(D40:E40)&lt;2,"",IFERROR(E40/D40,"")))</f>
        <v/>
      </c>
      <c r="J40" s="12">
        <f>IF(A40="","",IFERROR(VLOOKUP(A40,Parametri!$A$5:$B$14,2,FALSE),""))</f>
        <v/>
      </c>
      <c r="K40" s="12">
        <f>IF(A40="","",IF(COUNT(E40,J40)&lt;2,"",IFERROR(E40-J40,"")))</f>
        <v/>
      </c>
      <c r="L40" s="19">
        <f>IF(A40="","",IF(COUNT(E40,J40)&lt;2,"Dati da verificare",IF(E40&lt;=J40,"Entro budget","Oltre budget")))</f>
        <v/>
      </c>
    </row>
    <row r="41">
      <c r="A41" s="13" t="n"/>
      <c r="B41" s="13" t="n"/>
      <c r="C41" s="21" t="n"/>
      <c r="D41" s="15" t="n"/>
      <c r="E41" s="16" t="n"/>
      <c r="F41" s="13" t="n"/>
      <c r="G41" s="13" t="n"/>
      <c r="H41" s="17" t="n"/>
      <c r="I41" s="10">
        <f>IF(A41="","",IF(COUNT(D41:E41)&lt;2,"",IFERROR(E41/D41,"")))</f>
        <v/>
      </c>
      <c r="J41" s="10">
        <f>IF(A41="","",IFERROR(VLOOKUP(A41,Parametri!$A$5:$B$14,2,FALSE),""))</f>
        <v/>
      </c>
      <c r="K41" s="10">
        <f>IF(A41="","",IF(COUNT(E41,J41)&lt;2,"",IFERROR(E41-J41,"")))</f>
        <v/>
      </c>
      <c r="L41" s="18">
        <f>IF(A41="","",IF(COUNT(E41,J41)&lt;2,"Dati da verificare",IF(E41&lt;=J41,"Entro budget","Oltre budget")))</f>
        <v/>
      </c>
    </row>
    <row r="42">
      <c r="A42" s="13" t="n"/>
      <c r="B42" s="13" t="n"/>
      <c r="C42" s="21" t="n"/>
      <c r="D42" s="15" t="n"/>
      <c r="E42" s="16" t="n"/>
      <c r="F42" s="13" t="n"/>
      <c r="G42" s="13" t="n"/>
      <c r="H42" s="17" t="n"/>
      <c r="I42" s="12">
        <f>IF(A42="","",IF(COUNT(D42:E42)&lt;2,"",IFERROR(E42/D42,"")))</f>
        <v/>
      </c>
      <c r="J42" s="12">
        <f>IF(A42="","",IFERROR(VLOOKUP(A42,Parametri!$A$5:$B$14,2,FALSE),""))</f>
        <v/>
      </c>
      <c r="K42" s="12">
        <f>IF(A42="","",IF(COUNT(E42,J42)&lt;2,"",IFERROR(E42-J42,"")))</f>
        <v/>
      </c>
      <c r="L42" s="19">
        <f>IF(A42="","",IF(COUNT(E42,J42)&lt;2,"Dati da verificare",IF(E42&lt;=J42,"Entro budget","Oltre budget")))</f>
        <v/>
      </c>
    </row>
    <row r="43">
      <c r="A43" s="13" t="n"/>
      <c r="B43" s="13" t="n"/>
      <c r="C43" s="21" t="n"/>
      <c r="D43" s="15" t="n"/>
      <c r="E43" s="16" t="n"/>
      <c r="F43" s="13" t="n"/>
      <c r="G43" s="13" t="n"/>
      <c r="H43" s="17" t="n"/>
      <c r="I43" s="10">
        <f>IF(A43="","",IF(COUNT(D43:E43)&lt;2,"",IFERROR(E43/D43,"")))</f>
        <v/>
      </c>
      <c r="J43" s="10">
        <f>IF(A43="","",IFERROR(VLOOKUP(A43,Parametri!$A$5:$B$14,2,FALSE),""))</f>
        <v/>
      </c>
      <c r="K43" s="10">
        <f>IF(A43="","",IF(COUNT(E43,J43)&lt;2,"",IFERROR(E43-J43,"")))</f>
        <v/>
      </c>
      <c r="L43" s="18">
        <f>IF(A43="","",IF(COUNT(E43,J43)&lt;2,"Dati da verificare",IF(E43&lt;=J43,"Entro budget","Oltre budget")))</f>
        <v/>
      </c>
    </row>
    <row r="44">
      <c r="A44" s="13" t="n"/>
      <c r="B44" s="13" t="n"/>
      <c r="C44" s="21" t="n"/>
      <c r="D44" s="15" t="n"/>
      <c r="E44" s="16" t="n"/>
      <c r="F44" s="13" t="n"/>
      <c r="G44" s="13" t="n"/>
      <c r="H44" s="17" t="n"/>
      <c r="I44" s="12">
        <f>IF(A44="","",IF(COUNT(D44:E44)&lt;2,"",IFERROR(E44/D44,"")))</f>
        <v/>
      </c>
      <c r="J44" s="12">
        <f>IF(A44="","",IFERROR(VLOOKUP(A44,Parametri!$A$5:$B$14,2,FALSE),""))</f>
        <v/>
      </c>
      <c r="K44" s="12">
        <f>IF(A44="","",IF(COUNT(E44,J44)&lt;2,"",IFERROR(E44-J44,"")))</f>
        <v/>
      </c>
      <c r="L44" s="19">
        <f>IF(A44="","",IF(COUNT(E44,J44)&lt;2,"Dati da verificare",IF(E44&lt;=J44,"Entro budget","Oltre budget")))</f>
        <v/>
      </c>
    </row>
    <row r="45">
      <c r="A45" s="13" t="n"/>
      <c r="B45" s="13" t="n"/>
      <c r="C45" s="21" t="n"/>
      <c r="D45" s="15" t="n"/>
      <c r="E45" s="16" t="n"/>
      <c r="F45" s="13" t="n"/>
      <c r="G45" s="13" t="n"/>
      <c r="H45" s="17" t="n"/>
      <c r="I45" s="10">
        <f>IF(A45="","",IF(COUNT(D45:E45)&lt;2,"",IFERROR(E45/D45,"")))</f>
        <v/>
      </c>
      <c r="J45" s="10">
        <f>IF(A45="","",IFERROR(VLOOKUP(A45,Parametri!$A$5:$B$14,2,FALSE),""))</f>
        <v/>
      </c>
      <c r="K45" s="10">
        <f>IF(A45="","",IF(COUNT(E45,J45)&lt;2,"",IFERROR(E45-J45,"")))</f>
        <v/>
      </c>
      <c r="L45" s="18">
        <f>IF(A45="","",IF(COUNT(E45,J45)&lt;2,"Dati da verificare",IF(E45&lt;=J45,"Entro budget","Oltre budget")))</f>
        <v/>
      </c>
    </row>
    <row r="46">
      <c r="A46" s="13" t="n"/>
      <c r="B46" s="13" t="n"/>
      <c r="C46" s="21" t="n"/>
      <c r="D46" s="15" t="n"/>
      <c r="E46" s="16" t="n"/>
      <c r="F46" s="13" t="n"/>
      <c r="G46" s="13" t="n"/>
      <c r="H46" s="17" t="n"/>
      <c r="I46" s="12">
        <f>IF(A46="","",IF(COUNT(D46:E46)&lt;2,"",IFERROR(E46/D46,"")))</f>
        <v/>
      </c>
      <c r="J46" s="12">
        <f>IF(A46="","",IFERROR(VLOOKUP(A46,Parametri!$A$5:$B$14,2,FALSE),""))</f>
        <v/>
      </c>
      <c r="K46" s="12">
        <f>IF(A46="","",IF(COUNT(E46,J46)&lt;2,"",IFERROR(E46-J46,"")))</f>
        <v/>
      </c>
      <c r="L46" s="19">
        <f>IF(A46="","",IF(COUNT(E46,J46)&lt;2,"Dati da verificare",IF(E46&lt;=J46,"Entro budget","Oltre budget")))</f>
        <v/>
      </c>
    </row>
    <row r="47">
      <c r="A47" s="13" t="n"/>
      <c r="B47" s="13" t="n"/>
      <c r="C47" s="21" t="n"/>
      <c r="D47" s="15" t="n"/>
      <c r="E47" s="16" t="n"/>
      <c r="F47" s="13" t="n"/>
      <c r="G47" s="13" t="n"/>
      <c r="H47" s="17" t="n"/>
      <c r="I47" s="10">
        <f>IF(A47="","",IF(COUNT(D47:E47)&lt;2,"",IFERROR(E47/D47,"")))</f>
        <v/>
      </c>
      <c r="J47" s="10">
        <f>IF(A47="","",IFERROR(VLOOKUP(A47,Parametri!$A$5:$B$14,2,FALSE),""))</f>
        <v/>
      </c>
      <c r="K47" s="10">
        <f>IF(A47="","",IF(COUNT(E47,J47)&lt;2,"",IFERROR(E47-J47,"")))</f>
        <v/>
      </c>
      <c r="L47" s="18">
        <f>IF(A47="","",IF(COUNT(E47,J47)&lt;2,"Dati da verificare",IF(E47&lt;=J47,"Entro budget","Oltre budget")))</f>
        <v/>
      </c>
    </row>
    <row r="48">
      <c r="A48" s="13" t="n"/>
      <c r="B48" s="13" t="n"/>
      <c r="C48" s="21" t="n"/>
      <c r="D48" s="15" t="n"/>
      <c r="E48" s="16" t="n"/>
      <c r="F48" s="13" t="n"/>
      <c r="G48" s="13" t="n"/>
      <c r="H48" s="17" t="n"/>
      <c r="I48" s="12">
        <f>IF(A48="","",IF(COUNT(D48:E48)&lt;2,"",IFERROR(E48/D48,"")))</f>
        <v/>
      </c>
      <c r="J48" s="12">
        <f>IF(A48="","",IFERROR(VLOOKUP(A48,Parametri!$A$5:$B$14,2,FALSE),""))</f>
        <v/>
      </c>
      <c r="K48" s="12">
        <f>IF(A48="","",IF(COUNT(E48,J48)&lt;2,"",IFERROR(E48-J48,"")))</f>
        <v/>
      </c>
      <c r="L48" s="19">
        <f>IF(A48="","",IF(COUNT(E48,J48)&lt;2,"Dati da verificare",IF(E48&lt;=J48,"Entro budget","Oltre budget")))</f>
        <v/>
      </c>
    </row>
    <row r="49">
      <c r="A49" s="13" t="n"/>
      <c r="B49" s="13" t="n"/>
      <c r="C49" s="21" t="n"/>
      <c r="D49" s="15" t="n"/>
      <c r="E49" s="16" t="n"/>
      <c r="F49" s="13" t="n"/>
      <c r="G49" s="13" t="n"/>
      <c r="H49" s="17" t="n"/>
      <c r="I49" s="10">
        <f>IF(A49="","",IF(COUNT(D49:E49)&lt;2,"",IFERROR(E49/D49,"")))</f>
        <v/>
      </c>
      <c r="J49" s="10">
        <f>IF(A49="","",IFERROR(VLOOKUP(A49,Parametri!$A$5:$B$14,2,FALSE),""))</f>
        <v/>
      </c>
      <c r="K49" s="10">
        <f>IF(A49="","",IF(COUNT(E49,J49)&lt;2,"",IFERROR(E49-J49,"")))</f>
        <v/>
      </c>
      <c r="L49" s="18">
        <f>IF(A49="","",IF(COUNT(E49,J49)&lt;2,"Dati da verificare",IF(E49&lt;=J49,"Entro budget","Oltre budget")))</f>
        <v/>
      </c>
    </row>
    <row r="50">
      <c r="A50" s="13" t="n"/>
      <c r="B50" s="13" t="n"/>
      <c r="C50" s="21" t="n"/>
      <c r="D50" s="15" t="n"/>
      <c r="E50" s="16" t="n"/>
      <c r="F50" s="13" t="n"/>
      <c r="G50" s="13" t="n"/>
      <c r="H50" s="17" t="n"/>
      <c r="I50" s="12">
        <f>IF(A50="","",IF(COUNT(D50:E50)&lt;2,"",IFERROR(E50/D50,"")))</f>
        <v/>
      </c>
      <c r="J50" s="12">
        <f>IF(A50="","",IFERROR(VLOOKUP(A50,Parametri!$A$5:$B$14,2,FALSE),""))</f>
        <v/>
      </c>
      <c r="K50" s="12">
        <f>IF(A50="","",IF(COUNT(E50,J50)&lt;2,"",IFERROR(E50-J50,"")))</f>
        <v/>
      </c>
      <c r="L50" s="19">
        <f>IF(A50="","",IF(COUNT(E50,J50)&lt;2,"Dati da verificare",IF(E50&lt;=J50,"Entro budget","Oltre budget")))</f>
        <v/>
      </c>
    </row>
    <row r="51">
      <c r="A51" s="13" t="n"/>
      <c r="B51" s="13" t="n"/>
      <c r="C51" s="21" t="n"/>
      <c r="D51" s="15" t="n"/>
      <c r="E51" s="16" t="n"/>
      <c r="F51" s="13" t="n"/>
      <c r="G51" s="13" t="n"/>
      <c r="H51" s="17" t="n"/>
      <c r="I51" s="10">
        <f>IF(A51="","",IF(COUNT(D51:E51)&lt;2,"",IFERROR(E51/D51,"")))</f>
        <v/>
      </c>
      <c r="J51" s="10">
        <f>IF(A51="","",IFERROR(VLOOKUP(A51,Parametri!$A$5:$B$14,2,FALSE),""))</f>
        <v/>
      </c>
      <c r="K51" s="10">
        <f>IF(A51="","",IF(COUNT(E51,J51)&lt;2,"",IFERROR(E51-J51,"")))</f>
        <v/>
      </c>
      <c r="L51" s="18">
        <f>IF(A51="","",IF(COUNT(E51,J51)&lt;2,"Dati da verificare",IF(E51&lt;=J51,"Entro budget","Oltre budget")))</f>
        <v/>
      </c>
    </row>
    <row r="52">
      <c r="A52" s="13" t="n"/>
      <c r="B52" s="13" t="n"/>
      <c r="C52" s="21" t="n"/>
      <c r="D52" s="15" t="n"/>
      <c r="E52" s="16" t="n"/>
      <c r="F52" s="13" t="n"/>
      <c r="G52" s="13" t="n"/>
      <c r="H52" s="17" t="n"/>
      <c r="I52" s="12">
        <f>IF(A52="","",IF(COUNT(D52:E52)&lt;2,"",IFERROR(E52/D52,"")))</f>
        <v/>
      </c>
      <c r="J52" s="12">
        <f>IF(A52="","",IFERROR(VLOOKUP(A52,Parametri!$A$5:$B$14,2,FALSE),""))</f>
        <v/>
      </c>
      <c r="K52" s="12">
        <f>IF(A52="","",IF(COUNT(E52,J52)&lt;2,"",IFERROR(E52-J52,"")))</f>
        <v/>
      </c>
      <c r="L52" s="19">
        <f>IF(A52="","",IF(COUNT(E52,J52)&lt;2,"Dati da verificare",IF(E52&lt;=J52,"Entro budget","Oltre budget")))</f>
        <v/>
      </c>
    </row>
    <row r="53">
      <c r="A53" s="13" t="n"/>
      <c r="B53" s="13" t="n"/>
      <c r="C53" s="21" t="n"/>
      <c r="D53" s="15" t="n"/>
      <c r="E53" s="16" t="n"/>
      <c r="F53" s="13" t="n"/>
      <c r="G53" s="13" t="n"/>
      <c r="H53" s="17" t="n"/>
      <c r="I53" s="10">
        <f>IF(A53="","",IF(COUNT(D53:E53)&lt;2,"",IFERROR(E53/D53,"")))</f>
        <v/>
      </c>
      <c r="J53" s="10">
        <f>IF(A53="","",IFERROR(VLOOKUP(A53,Parametri!$A$5:$B$14,2,FALSE),""))</f>
        <v/>
      </c>
      <c r="K53" s="10">
        <f>IF(A53="","",IF(COUNT(E53,J53)&lt;2,"",IFERROR(E53-J53,"")))</f>
        <v/>
      </c>
      <c r="L53" s="18">
        <f>IF(A53="","",IF(COUNT(E53,J53)&lt;2,"Dati da verificare",IF(E53&lt;=J53,"Entro budget","Oltre budget")))</f>
        <v/>
      </c>
    </row>
    <row r="54">
      <c r="A54" s="13" t="n"/>
      <c r="B54" s="13" t="n"/>
      <c r="C54" s="21" t="n"/>
      <c r="D54" s="15" t="n"/>
      <c r="E54" s="16" t="n"/>
      <c r="F54" s="13" t="n"/>
      <c r="G54" s="13" t="n"/>
      <c r="H54" s="17" t="n"/>
      <c r="I54" s="12">
        <f>IF(A54="","",IF(COUNT(D54:E54)&lt;2,"",IFERROR(E54/D54,"")))</f>
        <v/>
      </c>
      <c r="J54" s="12">
        <f>IF(A54="","",IFERROR(VLOOKUP(A54,Parametri!$A$5:$B$14,2,FALSE),""))</f>
        <v/>
      </c>
      <c r="K54" s="12">
        <f>IF(A54="","",IF(COUNT(E54,J54)&lt;2,"",IFERROR(E54-J54,"")))</f>
        <v/>
      </c>
      <c r="L54" s="19">
        <f>IF(A54="","",IF(COUNT(E54,J54)&lt;2,"Dati da verificare",IF(E54&lt;=J54,"Entro budget","Oltre budget")))</f>
        <v/>
      </c>
    </row>
    <row r="55">
      <c r="A55" s="13" t="n"/>
      <c r="B55" s="13" t="n"/>
      <c r="C55" s="21" t="n"/>
      <c r="D55" s="15" t="n"/>
      <c r="E55" s="16" t="n"/>
      <c r="F55" s="13" t="n"/>
      <c r="G55" s="13" t="n"/>
      <c r="H55" s="17" t="n"/>
      <c r="I55" s="10">
        <f>IF(A55="","",IF(COUNT(D55:E55)&lt;2,"",IFERROR(E55/D55,"")))</f>
        <v/>
      </c>
      <c r="J55" s="10">
        <f>IF(A55="","",IFERROR(VLOOKUP(A55,Parametri!$A$5:$B$14,2,FALSE),""))</f>
        <v/>
      </c>
      <c r="K55" s="10">
        <f>IF(A55="","",IF(COUNT(E55,J55)&lt;2,"",IFERROR(E55-J55,"")))</f>
        <v/>
      </c>
      <c r="L55" s="18">
        <f>IF(A55="","",IF(COUNT(E55,J55)&lt;2,"Dati da verificare",IF(E55&lt;=J55,"Entro budget","Oltre budget")))</f>
        <v/>
      </c>
    </row>
    <row r="56">
      <c r="A56" s="13" t="n"/>
      <c r="B56" s="13" t="n"/>
      <c r="C56" s="21" t="n"/>
      <c r="D56" s="15" t="n"/>
      <c r="E56" s="16" t="n"/>
      <c r="F56" s="13" t="n"/>
      <c r="G56" s="13" t="n"/>
      <c r="H56" s="17" t="n"/>
      <c r="I56" s="12">
        <f>IF(A56="","",IF(COUNT(D56:E56)&lt;2,"",IFERROR(E56/D56,"")))</f>
        <v/>
      </c>
      <c r="J56" s="12">
        <f>IF(A56="","",IFERROR(VLOOKUP(A56,Parametri!$A$5:$B$14,2,FALSE),""))</f>
        <v/>
      </c>
      <c r="K56" s="12">
        <f>IF(A56="","",IF(COUNT(E56,J56)&lt;2,"",IFERROR(E56-J56,"")))</f>
        <v/>
      </c>
      <c r="L56" s="19">
        <f>IF(A56="","",IF(COUNT(E56,J56)&lt;2,"Dati da verificare",IF(E56&lt;=J56,"Entro budget","Oltre budget")))</f>
        <v/>
      </c>
    </row>
    <row r="57">
      <c r="A57" s="13" t="n"/>
      <c r="B57" s="13" t="n"/>
      <c r="C57" s="21" t="n"/>
      <c r="D57" s="15" t="n"/>
      <c r="E57" s="16" t="n"/>
      <c r="F57" s="13" t="n"/>
      <c r="G57" s="13" t="n"/>
      <c r="H57" s="17" t="n"/>
      <c r="I57" s="10">
        <f>IF(A57="","",IF(COUNT(D57:E57)&lt;2,"",IFERROR(E57/D57,"")))</f>
        <v/>
      </c>
      <c r="J57" s="10">
        <f>IF(A57="","",IFERROR(VLOOKUP(A57,Parametri!$A$5:$B$14,2,FALSE),""))</f>
        <v/>
      </c>
      <c r="K57" s="10">
        <f>IF(A57="","",IF(COUNT(E57,J57)&lt;2,"",IFERROR(E57-J57,"")))</f>
        <v/>
      </c>
      <c r="L57" s="18">
        <f>IF(A57="","",IF(COUNT(E57,J57)&lt;2,"Dati da verificare",IF(E57&lt;=J57,"Entro budget","Oltre budget")))</f>
        <v/>
      </c>
    </row>
    <row r="58">
      <c r="A58" s="13" t="n"/>
      <c r="B58" s="13" t="n"/>
      <c r="C58" s="21" t="n"/>
      <c r="D58" s="15" t="n"/>
      <c r="E58" s="16" t="n"/>
      <c r="F58" s="13" t="n"/>
      <c r="G58" s="13" t="n"/>
      <c r="H58" s="17" t="n"/>
      <c r="I58" s="12">
        <f>IF(A58="","",IF(COUNT(D58:E58)&lt;2,"",IFERROR(E58/D58,"")))</f>
        <v/>
      </c>
      <c r="J58" s="12">
        <f>IF(A58="","",IFERROR(VLOOKUP(A58,Parametri!$A$5:$B$14,2,FALSE),""))</f>
        <v/>
      </c>
      <c r="K58" s="12">
        <f>IF(A58="","",IF(COUNT(E58,J58)&lt;2,"",IFERROR(E58-J58,"")))</f>
        <v/>
      </c>
      <c r="L58" s="19">
        <f>IF(A58="","",IF(COUNT(E58,J58)&lt;2,"Dati da verificare",IF(E58&lt;=J58,"Entro budget","Oltre budget")))</f>
        <v/>
      </c>
    </row>
    <row r="59">
      <c r="A59" s="13" t="n"/>
      <c r="B59" s="13" t="n"/>
      <c r="C59" s="21" t="n"/>
      <c r="D59" s="15" t="n"/>
      <c r="E59" s="16" t="n"/>
      <c r="F59" s="13" t="n"/>
      <c r="G59" s="13" t="n"/>
      <c r="H59" s="17" t="n"/>
      <c r="I59" s="10">
        <f>IF(A59="","",IF(COUNT(D59:E59)&lt;2,"",IFERROR(E59/D59,"")))</f>
        <v/>
      </c>
      <c r="J59" s="10">
        <f>IF(A59="","",IFERROR(VLOOKUP(A59,Parametri!$A$5:$B$14,2,FALSE),""))</f>
        <v/>
      </c>
      <c r="K59" s="10">
        <f>IF(A59="","",IF(COUNT(E59,J59)&lt;2,"",IFERROR(E59-J59,"")))</f>
        <v/>
      </c>
      <c r="L59" s="18">
        <f>IF(A59="","",IF(COUNT(E59,J59)&lt;2,"Dati da verificare",IF(E59&lt;=J59,"Entro budget","Oltre budget")))</f>
        <v/>
      </c>
    </row>
    <row r="60">
      <c r="A60" s="13" t="n"/>
      <c r="B60" s="13" t="n"/>
      <c r="C60" s="21" t="n"/>
      <c r="D60" s="15" t="n"/>
      <c r="E60" s="16" t="n"/>
      <c r="F60" s="13" t="n"/>
      <c r="G60" s="13" t="n"/>
      <c r="H60" s="17" t="n"/>
      <c r="I60" s="12">
        <f>IF(A60="","",IF(COUNT(D60:E60)&lt;2,"",IFERROR(E60/D60,"")))</f>
        <v/>
      </c>
      <c r="J60" s="12">
        <f>IF(A60="","",IFERROR(VLOOKUP(A60,Parametri!$A$5:$B$14,2,FALSE),""))</f>
        <v/>
      </c>
      <c r="K60" s="12">
        <f>IF(A60="","",IF(COUNT(E60,J60)&lt;2,"",IFERROR(E60-J60,"")))</f>
        <v/>
      </c>
      <c r="L60" s="19">
        <f>IF(A60="","",IF(COUNT(E60,J60)&lt;2,"Dati da verificare",IF(E60&lt;=J60,"Entro budget","Oltre budget")))</f>
        <v/>
      </c>
    </row>
    <row r="61">
      <c r="A61" s="13" t="n"/>
      <c r="B61" s="13" t="n"/>
      <c r="C61" s="21" t="n"/>
      <c r="D61" s="15" t="n"/>
      <c r="E61" s="16" t="n"/>
      <c r="F61" s="13" t="n"/>
      <c r="G61" s="13" t="n"/>
      <c r="H61" s="17" t="n"/>
      <c r="I61" s="10">
        <f>IF(A61="","",IF(COUNT(D61:E61)&lt;2,"",IFERROR(E61/D61,"")))</f>
        <v/>
      </c>
      <c r="J61" s="10">
        <f>IF(A61="","",IFERROR(VLOOKUP(A61,Parametri!$A$5:$B$14,2,FALSE),""))</f>
        <v/>
      </c>
      <c r="K61" s="10">
        <f>IF(A61="","",IF(COUNT(E61,J61)&lt;2,"",IFERROR(E61-J61,"")))</f>
        <v/>
      </c>
      <c r="L61" s="18">
        <f>IF(A61="","",IF(COUNT(E61,J61)&lt;2,"Dati da verificare",IF(E61&lt;=J61,"Entro budget","Oltre budget")))</f>
        <v/>
      </c>
    </row>
    <row r="62">
      <c r="A62" s="13" t="n"/>
      <c r="B62" s="13" t="n"/>
      <c r="C62" s="21" t="n"/>
      <c r="D62" s="15" t="n"/>
      <c r="E62" s="16" t="n"/>
      <c r="F62" s="13" t="n"/>
      <c r="G62" s="13" t="n"/>
      <c r="H62" s="17" t="n"/>
      <c r="I62" s="12">
        <f>IF(A62="","",IF(COUNT(D62:E62)&lt;2,"",IFERROR(E62/D62,"")))</f>
        <v/>
      </c>
      <c r="J62" s="12">
        <f>IF(A62="","",IFERROR(VLOOKUP(A62,Parametri!$A$5:$B$14,2,FALSE),""))</f>
        <v/>
      </c>
      <c r="K62" s="12">
        <f>IF(A62="","",IF(COUNT(E62,J62)&lt;2,"",IFERROR(E62-J62,"")))</f>
        <v/>
      </c>
      <c r="L62" s="19">
        <f>IF(A62="","",IF(COUNT(E62,J62)&lt;2,"Dati da verificare",IF(E62&lt;=J62,"Entro budget","Oltre budget")))</f>
        <v/>
      </c>
    </row>
    <row r="63">
      <c r="A63" s="13" t="n"/>
      <c r="B63" s="13" t="n"/>
      <c r="C63" s="21" t="n"/>
      <c r="D63" s="15" t="n"/>
      <c r="E63" s="16" t="n"/>
      <c r="F63" s="13" t="n"/>
      <c r="G63" s="13" t="n"/>
      <c r="H63" s="17" t="n"/>
      <c r="I63" s="10">
        <f>IF(A63="","",IF(COUNT(D63:E63)&lt;2,"",IFERROR(E63/D63,"")))</f>
        <v/>
      </c>
      <c r="J63" s="10">
        <f>IF(A63="","",IFERROR(VLOOKUP(A63,Parametri!$A$5:$B$14,2,FALSE),""))</f>
        <v/>
      </c>
      <c r="K63" s="10">
        <f>IF(A63="","",IF(COUNT(E63,J63)&lt;2,"",IFERROR(E63-J63,"")))</f>
        <v/>
      </c>
      <c r="L63" s="18">
        <f>IF(A63="","",IF(COUNT(E63,J63)&lt;2,"Dati da verificare",IF(E63&lt;=J63,"Entro budget","Oltre budget")))</f>
        <v/>
      </c>
    </row>
    <row r="64">
      <c r="A64" s="13" t="n"/>
      <c r="B64" s="13" t="n"/>
      <c r="C64" s="21" t="n"/>
      <c r="D64" s="15" t="n"/>
      <c r="E64" s="16" t="n"/>
      <c r="F64" s="13" t="n"/>
      <c r="G64" s="13" t="n"/>
      <c r="H64" s="17" t="n"/>
      <c r="I64" s="12">
        <f>IF(A64="","",IF(COUNT(D64:E64)&lt;2,"",IFERROR(E64/D64,"")))</f>
        <v/>
      </c>
      <c r="J64" s="12">
        <f>IF(A64="","",IFERROR(VLOOKUP(A64,Parametri!$A$5:$B$14,2,FALSE),""))</f>
        <v/>
      </c>
      <c r="K64" s="12">
        <f>IF(A64="","",IF(COUNT(E64,J64)&lt;2,"",IFERROR(E64-J64,"")))</f>
        <v/>
      </c>
      <c r="L64" s="19">
        <f>IF(A64="","",IF(COUNT(E64,J64)&lt;2,"Dati da verificare",IF(E64&lt;=J64,"Entro budget","Oltre budget")))</f>
        <v/>
      </c>
    </row>
    <row r="65">
      <c r="A65" s="13" t="n"/>
      <c r="B65" s="13" t="n"/>
      <c r="C65" s="21" t="n"/>
      <c r="D65" s="15" t="n"/>
      <c r="E65" s="16" t="n"/>
      <c r="F65" s="13" t="n"/>
      <c r="G65" s="13" t="n"/>
      <c r="H65" s="17" t="n"/>
      <c r="I65" s="10">
        <f>IF(A65="","",IF(COUNT(D65:E65)&lt;2,"",IFERROR(E65/D65,"")))</f>
        <v/>
      </c>
      <c r="J65" s="10">
        <f>IF(A65="","",IFERROR(VLOOKUP(A65,Parametri!$A$5:$B$14,2,FALSE),""))</f>
        <v/>
      </c>
      <c r="K65" s="10">
        <f>IF(A65="","",IF(COUNT(E65,J65)&lt;2,"",IFERROR(E65-J65,"")))</f>
        <v/>
      </c>
      <c r="L65" s="18">
        <f>IF(A65="","",IF(COUNT(E65,J65)&lt;2,"Dati da verificare",IF(E65&lt;=J65,"Entro budget","Oltre budget")))</f>
        <v/>
      </c>
    </row>
    <row r="66">
      <c r="A66" s="13" t="n"/>
      <c r="B66" s="13" t="n"/>
      <c r="C66" s="21" t="n"/>
      <c r="D66" s="15" t="n"/>
      <c r="E66" s="16" t="n"/>
      <c r="F66" s="13" t="n"/>
      <c r="G66" s="13" t="n"/>
      <c r="H66" s="17" t="n"/>
      <c r="I66" s="12">
        <f>IF(A66="","",IF(COUNT(D66:E66)&lt;2,"",IFERROR(E66/D66,"")))</f>
        <v/>
      </c>
      <c r="J66" s="12">
        <f>IF(A66="","",IFERROR(VLOOKUP(A66,Parametri!$A$5:$B$14,2,FALSE),""))</f>
        <v/>
      </c>
      <c r="K66" s="12">
        <f>IF(A66="","",IF(COUNT(E66,J66)&lt;2,"",IFERROR(E66-J66,"")))</f>
        <v/>
      </c>
      <c r="L66" s="19">
        <f>IF(A66="","",IF(COUNT(E66,J66)&lt;2,"Dati da verificare",IF(E66&lt;=J66,"Entro budget","Oltre budget")))</f>
        <v/>
      </c>
    </row>
    <row r="67">
      <c r="A67" s="13" t="n"/>
      <c r="B67" s="13" t="n"/>
      <c r="C67" s="21" t="n"/>
      <c r="D67" s="15" t="n"/>
      <c r="E67" s="16" t="n"/>
      <c r="F67" s="13" t="n"/>
      <c r="G67" s="13" t="n"/>
      <c r="H67" s="17" t="n"/>
      <c r="I67" s="10">
        <f>IF(A67="","",IF(COUNT(D67:E67)&lt;2,"",IFERROR(E67/D67,"")))</f>
        <v/>
      </c>
      <c r="J67" s="10">
        <f>IF(A67="","",IFERROR(VLOOKUP(A67,Parametri!$A$5:$B$14,2,FALSE),""))</f>
        <v/>
      </c>
      <c r="K67" s="10">
        <f>IF(A67="","",IF(COUNT(E67,J67)&lt;2,"",IFERROR(E67-J67,"")))</f>
        <v/>
      </c>
      <c r="L67" s="18">
        <f>IF(A67="","",IF(COUNT(E67,J67)&lt;2,"Dati da verificare",IF(E67&lt;=J67,"Entro budget","Oltre budget")))</f>
        <v/>
      </c>
    </row>
    <row r="68">
      <c r="A68" s="13" t="n"/>
      <c r="B68" s="13" t="n"/>
      <c r="C68" s="21" t="n"/>
      <c r="D68" s="15" t="n"/>
      <c r="E68" s="16" t="n"/>
      <c r="F68" s="13" t="n"/>
      <c r="G68" s="13" t="n"/>
      <c r="H68" s="17" t="n"/>
      <c r="I68" s="12">
        <f>IF(A68="","",IF(COUNT(D68:E68)&lt;2,"",IFERROR(E68/D68,"")))</f>
        <v/>
      </c>
      <c r="J68" s="12">
        <f>IF(A68="","",IFERROR(VLOOKUP(A68,Parametri!$A$5:$B$14,2,FALSE),""))</f>
        <v/>
      </c>
      <c r="K68" s="12">
        <f>IF(A68="","",IF(COUNT(E68,J68)&lt;2,"",IFERROR(E68-J68,"")))</f>
        <v/>
      </c>
      <c r="L68" s="19">
        <f>IF(A68="","",IF(COUNT(E68,J68)&lt;2,"Dati da verificare",IF(E68&lt;=J68,"Entro budget","Oltre budget")))</f>
        <v/>
      </c>
    </row>
    <row r="69">
      <c r="A69" s="13" t="n"/>
      <c r="B69" s="13" t="n"/>
      <c r="C69" s="21" t="n"/>
      <c r="D69" s="15" t="n"/>
      <c r="E69" s="16" t="n"/>
      <c r="F69" s="13" t="n"/>
      <c r="G69" s="13" t="n"/>
      <c r="H69" s="17" t="n"/>
      <c r="I69" s="10">
        <f>IF(A69="","",IF(COUNT(D69:E69)&lt;2,"",IFERROR(E69/D69,"")))</f>
        <v/>
      </c>
      <c r="J69" s="10">
        <f>IF(A69="","",IFERROR(VLOOKUP(A69,Parametri!$A$5:$B$14,2,FALSE),""))</f>
        <v/>
      </c>
      <c r="K69" s="10">
        <f>IF(A69="","",IF(COUNT(E69,J69)&lt;2,"",IFERROR(E69-J69,"")))</f>
        <v/>
      </c>
      <c r="L69" s="18">
        <f>IF(A69="","",IF(COUNT(E69,J69)&lt;2,"Dati da verificare",IF(E69&lt;=J69,"Entro budget","Oltre budget")))</f>
        <v/>
      </c>
    </row>
    <row r="70">
      <c r="A70" s="13" t="n"/>
      <c r="B70" s="13" t="n"/>
      <c r="C70" s="21" t="n"/>
      <c r="D70" s="15" t="n"/>
      <c r="E70" s="16" t="n"/>
      <c r="F70" s="13" t="n"/>
      <c r="G70" s="13" t="n"/>
      <c r="H70" s="17" t="n"/>
      <c r="I70" s="12">
        <f>IF(A70="","",IF(COUNT(D70:E70)&lt;2,"",IFERROR(E70/D70,"")))</f>
        <v/>
      </c>
      <c r="J70" s="12">
        <f>IF(A70="","",IFERROR(VLOOKUP(A70,Parametri!$A$5:$B$14,2,FALSE),""))</f>
        <v/>
      </c>
      <c r="K70" s="12">
        <f>IF(A70="","",IF(COUNT(E70,J70)&lt;2,"",IFERROR(E70-J70,"")))</f>
        <v/>
      </c>
      <c r="L70" s="19">
        <f>IF(A70="","",IF(COUNT(E70,J70)&lt;2,"Dati da verificare",IF(E70&lt;=J70,"Entro budget","Oltre budget")))</f>
        <v/>
      </c>
    </row>
    <row r="71">
      <c r="A71" s="13" t="n"/>
      <c r="B71" s="13" t="n"/>
      <c r="C71" s="21" t="n"/>
      <c r="D71" s="15" t="n"/>
      <c r="E71" s="16" t="n"/>
      <c r="F71" s="13" t="n"/>
      <c r="G71" s="13" t="n"/>
      <c r="H71" s="17" t="n"/>
      <c r="I71" s="10">
        <f>IF(A71="","",IF(COUNT(D71:E71)&lt;2,"",IFERROR(E71/D71,"")))</f>
        <v/>
      </c>
      <c r="J71" s="10">
        <f>IF(A71="","",IFERROR(VLOOKUP(A71,Parametri!$A$5:$B$14,2,FALSE),""))</f>
        <v/>
      </c>
      <c r="K71" s="10">
        <f>IF(A71="","",IF(COUNT(E71,J71)&lt;2,"",IFERROR(E71-J71,"")))</f>
        <v/>
      </c>
      <c r="L71" s="18">
        <f>IF(A71="","",IF(COUNT(E71,J71)&lt;2,"Dati da verificare",IF(E71&lt;=J71,"Entro budget","Oltre budget")))</f>
        <v/>
      </c>
    </row>
    <row r="72">
      <c r="A72" s="13" t="n"/>
      <c r="B72" s="13" t="n"/>
      <c r="C72" s="21" t="n"/>
      <c r="D72" s="15" t="n"/>
      <c r="E72" s="16" t="n"/>
      <c r="F72" s="13" t="n"/>
      <c r="G72" s="13" t="n"/>
      <c r="H72" s="17" t="n"/>
      <c r="I72" s="12">
        <f>IF(A72="","",IF(COUNT(D72:E72)&lt;2,"",IFERROR(E72/D72,"")))</f>
        <v/>
      </c>
      <c r="J72" s="12">
        <f>IF(A72="","",IFERROR(VLOOKUP(A72,Parametri!$A$5:$B$14,2,FALSE),""))</f>
        <v/>
      </c>
      <c r="K72" s="12">
        <f>IF(A72="","",IF(COUNT(E72,J72)&lt;2,"",IFERROR(E72-J72,"")))</f>
        <v/>
      </c>
      <c r="L72" s="19">
        <f>IF(A72="","",IF(COUNT(E72,J72)&lt;2,"Dati da verificare",IF(E72&lt;=J72,"Entro budget","Oltre budget")))</f>
        <v/>
      </c>
    </row>
    <row r="73">
      <c r="A73" s="13" t="n"/>
      <c r="B73" s="13" t="n"/>
      <c r="C73" s="21" t="n"/>
      <c r="D73" s="15" t="n"/>
      <c r="E73" s="16" t="n"/>
      <c r="F73" s="13" t="n"/>
      <c r="G73" s="13" t="n"/>
      <c r="H73" s="17" t="n"/>
      <c r="I73" s="10">
        <f>IF(A73="","",IF(COUNT(D73:E73)&lt;2,"",IFERROR(E73/D73,"")))</f>
        <v/>
      </c>
      <c r="J73" s="10">
        <f>IF(A73="","",IFERROR(VLOOKUP(A73,Parametri!$A$5:$B$14,2,FALSE),""))</f>
        <v/>
      </c>
      <c r="K73" s="10">
        <f>IF(A73="","",IF(COUNT(E73,J73)&lt;2,"",IFERROR(E73-J73,"")))</f>
        <v/>
      </c>
      <c r="L73" s="18">
        <f>IF(A73="","",IF(COUNT(E73,J73)&lt;2,"Dati da verificare",IF(E73&lt;=J73,"Entro budget","Oltre budget")))</f>
        <v/>
      </c>
    </row>
    <row r="74">
      <c r="A74" s="13" t="n"/>
      <c r="B74" s="13" t="n"/>
      <c r="C74" s="21" t="n"/>
      <c r="D74" s="15" t="n"/>
      <c r="E74" s="16" t="n"/>
      <c r="F74" s="13" t="n"/>
      <c r="G74" s="13" t="n"/>
      <c r="H74" s="17" t="n"/>
      <c r="I74" s="12">
        <f>IF(A74="","",IF(COUNT(D74:E74)&lt;2,"",IFERROR(E74/D74,"")))</f>
        <v/>
      </c>
      <c r="J74" s="12">
        <f>IF(A74="","",IFERROR(VLOOKUP(A74,Parametri!$A$5:$B$14,2,FALSE),""))</f>
        <v/>
      </c>
      <c r="K74" s="12">
        <f>IF(A74="","",IF(COUNT(E74,J74)&lt;2,"",IFERROR(E74-J74,"")))</f>
        <v/>
      </c>
      <c r="L74" s="19">
        <f>IF(A74="","",IF(COUNT(E74,J74)&lt;2,"Dati da verificare",IF(E74&lt;=J74,"Entro budget","Oltre budget")))</f>
        <v/>
      </c>
    </row>
    <row r="75">
      <c r="A75" s="13" t="n"/>
      <c r="B75" s="13" t="n"/>
      <c r="C75" s="21" t="n"/>
      <c r="D75" s="15" t="n"/>
      <c r="E75" s="16" t="n"/>
      <c r="F75" s="13" t="n"/>
      <c r="G75" s="13" t="n"/>
      <c r="H75" s="17" t="n"/>
      <c r="I75" s="10">
        <f>IF(A75="","",IF(COUNT(D75:E75)&lt;2,"",IFERROR(E75/D75,"")))</f>
        <v/>
      </c>
      <c r="J75" s="10">
        <f>IF(A75="","",IFERROR(VLOOKUP(A75,Parametri!$A$5:$B$14,2,FALSE),""))</f>
        <v/>
      </c>
      <c r="K75" s="10">
        <f>IF(A75="","",IF(COUNT(E75,J75)&lt;2,"",IFERROR(E75-J75,"")))</f>
        <v/>
      </c>
      <c r="L75" s="18">
        <f>IF(A75="","",IF(COUNT(E75,J75)&lt;2,"Dati da verificare",IF(E75&lt;=J75,"Entro budget","Oltre budget")))</f>
        <v/>
      </c>
    </row>
    <row r="76">
      <c r="A76" s="13" t="n"/>
      <c r="B76" s="13" t="n"/>
      <c r="C76" s="21" t="n"/>
      <c r="D76" s="15" t="n"/>
      <c r="E76" s="16" t="n"/>
      <c r="F76" s="13" t="n"/>
      <c r="G76" s="13" t="n"/>
      <c r="H76" s="17" t="n"/>
      <c r="I76" s="12">
        <f>IF(A76="","",IF(COUNT(D76:E76)&lt;2,"",IFERROR(E76/D76,"")))</f>
        <v/>
      </c>
      <c r="J76" s="12">
        <f>IF(A76="","",IFERROR(VLOOKUP(A76,Parametri!$A$5:$B$14,2,FALSE),""))</f>
        <v/>
      </c>
      <c r="K76" s="12">
        <f>IF(A76="","",IF(COUNT(E76,J76)&lt;2,"",IFERROR(E76-J76,"")))</f>
        <v/>
      </c>
      <c r="L76" s="19">
        <f>IF(A76="","",IF(COUNT(E76,J76)&lt;2,"Dati da verificare",IF(E76&lt;=J76,"Entro budget","Oltre budget")))</f>
        <v/>
      </c>
    </row>
    <row r="77">
      <c r="A77" s="13" t="n"/>
      <c r="B77" s="13" t="n"/>
      <c r="C77" s="21" t="n"/>
      <c r="D77" s="15" t="n"/>
      <c r="E77" s="16" t="n"/>
      <c r="F77" s="13" t="n"/>
      <c r="G77" s="13" t="n"/>
      <c r="H77" s="17" t="n"/>
      <c r="I77" s="10">
        <f>IF(A77="","",IF(COUNT(D77:E77)&lt;2,"",IFERROR(E77/D77,"")))</f>
        <v/>
      </c>
      <c r="J77" s="10">
        <f>IF(A77="","",IFERROR(VLOOKUP(A77,Parametri!$A$5:$B$14,2,FALSE),""))</f>
        <v/>
      </c>
      <c r="K77" s="10">
        <f>IF(A77="","",IF(COUNT(E77,J77)&lt;2,"",IFERROR(E77-J77,"")))</f>
        <v/>
      </c>
      <c r="L77" s="18">
        <f>IF(A77="","",IF(COUNT(E77,J77)&lt;2,"Dati da verificare",IF(E77&lt;=J77,"Entro budget","Oltre budget")))</f>
        <v/>
      </c>
    </row>
    <row r="78">
      <c r="A78" s="13" t="n"/>
      <c r="B78" s="13" t="n"/>
      <c r="C78" s="21" t="n"/>
      <c r="D78" s="15" t="n"/>
      <c r="E78" s="16" t="n"/>
      <c r="F78" s="13" t="n"/>
      <c r="G78" s="13" t="n"/>
      <c r="H78" s="17" t="n"/>
      <c r="I78" s="12">
        <f>IF(A78="","",IF(COUNT(D78:E78)&lt;2,"",IFERROR(E78/D78,"")))</f>
        <v/>
      </c>
      <c r="J78" s="12">
        <f>IF(A78="","",IFERROR(VLOOKUP(A78,Parametri!$A$5:$B$14,2,FALSE),""))</f>
        <v/>
      </c>
      <c r="K78" s="12">
        <f>IF(A78="","",IF(COUNT(E78,J78)&lt;2,"",IFERROR(E78-J78,"")))</f>
        <v/>
      </c>
      <c r="L78" s="19">
        <f>IF(A78="","",IF(COUNT(E78,J78)&lt;2,"Dati da verificare",IF(E78&lt;=J78,"Entro budget","Oltre budget")))</f>
        <v/>
      </c>
    </row>
    <row r="79">
      <c r="A79" s="13" t="n"/>
      <c r="B79" s="13" t="n"/>
      <c r="C79" s="21" t="n"/>
      <c r="D79" s="15" t="n"/>
      <c r="E79" s="16" t="n"/>
      <c r="F79" s="13" t="n"/>
      <c r="G79" s="13" t="n"/>
      <c r="H79" s="17" t="n"/>
      <c r="I79" s="10">
        <f>IF(A79="","",IF(COUNT(D79:E79)&lt;2,"",IFERROR(E79/D79,"")))</f>
        <v/>
      </c>
      <c r="J79" s="10">
        <f>IF(A79="","",IFERROR(VLOOKUP(A79,Parametri!$A$5:$B$14,2,FALSE),""))</f>
        <v/>
      </c>
      <c r="K79" s="10">
        <f>IF(A79="","",IF(COUNT(E79,J79)&lt;2,"",IFERROR(E79-J79,"")))</f>
        <v/>
      </c>
      <c r="L79" s="18">
        <f>IF(A79="","",IF(COUNT(E79,J79)&lt;2,"Dati da verificare",IF(E79&lt;=J79,"Entro budget","Oltre budget")))</f>
        <v/>
      </c>
    </row>
    <row r="80">
      <c r="A80" s="13" t="n"/>
      <c r="B80" s="13" t="n"/>
      <c r="C80" s="21" t="n"/>
      <c r="D80" s="15" t="n"/>
      <c r="E80" s="16" t="n"/>
      <c r="F80" s="13" t="n"/>
      <c r="G80" s="13" t="n"/>
      <c r="H80" s="17" t="n"/>
      <c r="I80" s="12">
        <f>IF(A80="","",IF(COUNT(D80:E80)&lt;2,"",IFERROR(E80/D80,"")))</f>
        <v/>
      </c>
      <c r="J80" s="12">
        <f>IF(A80="","",IFERROR(VLOOKUP(A80,Parametri!$A$5:$B$14,2,FALSE),""))</f>
        <v/>
      </c>
      <c r="K80" s="12">
        <f>IF(A80="","",IF(COUNT(E80,J80)&lt;2,"",IFERROR(E80-J80,"")))</f>
        <v/>
      </c>
      <c r="L80" s="19">
        <f>IF(A80="","",IF(COUNT(E80,J80)&lt;2,"Dati da verificare",IF(E80&lt;=J80,"Entro budget","Oltre budget")))</f>
        <v/>
      </c>
    </row>
    <row r="81">
      <c r="A81" s="13" t="n"/>
      <c r="B81" s="13" t="n"/>
      <c r="C81" s="21" t="n"/>
      <c r="D81" s="15" t="n"/>
      <c r="E81" s="16" t="n"/>
      <c r="F81" s="13" t="n"/>
      <c r="G81" s="13" t="n"/>
      <c r="H81" s="17" t="n"/>
      <c r="I81" s="10">
        <f>IF(A81="","",IF(COUNT(D81:E81)&lt;2,"",IFERROR(E81/D81,"")))</f>
        <v/>
      </c>
      <c r="J81" s="10">
        <f>IF(A81="","",IFERROR(VLOOKUP(A81,Parametri!$A$5:$B$14,2,FALSE),""))</f>
        <v/>
      </c>
      <c r="K81" s="10">
        <f>IF(A81="","",IF(COUNT(E81,J81)&lt;2,"",IFERROR(E81-J81,"")))</f>
        <v/>
      </c>
      <c r="L81" s="18">
        <f>IF(A81="","",IF(COUNT(E81,J81)&lt;2,"Dati da verificare",IF(E81&lt;=J81,"Entro budget","Oltre budget")))</f>
        <v/>
      </c>
    </row>
    <row r="82">
      <c r="A82" s="13" t="n"/>
      <c r="B82" s="13" t="n"/>
      <c r="C82" s="21" t="n"/>
      <c r="D82" s="15" t="n"/>
      <c r="E82" s="16" t="n"/>
      <c r="F82" s="13" t="n"/>
      <c r="G82" s="13" t="n"/>
      <c r="H82" s="17" t="n"/>
      <c r="I82" s="12">
        <f>IF(A82="","",IF(COUNT(D82:E82)&lt;2,"",IFERROR(E82/D82,"")))</f>
        <v/>
      </c>
      <c r="J82" s="12">
        <f>IF(A82="","",IFERROR(VLOOKUP(A82,Parametri!$A$5:$B$14,2,FALSE),""))</f>
        <v/>
      </c>
      <c r="K82" s="12">
        <f>IF(A82="","",IF(COUNT(E82,J82)&lt;2,"",IFERROR(E82-J82,"")))</f>
        <v/>
      </c>
      <c r="L82" s="19">
        <f>IF(A82="","",IF(COUNT(E82,J82)&lt;2,"Dati da verificare",IF(E82&lt;=J82,"Entro budget","Oltre budget")))</f>
        <v/>
      </c>
    </row>
    <row r="83">
      <c r="A83" s="13" t="n"/>
      <c r="B83" s="13" t="n"/>
      <c r="C83" s="21" t="n"/>
      <c r="D83" s="15" t="n"/>
      <c r="E83" s="16" t="n"/>
      <c r="F83" s="13" t="n"/>
      <c r="G83" s="13" t="n"/>
      <c r="H83" s="17" t="n"/>
      <c r="I83" s="10">
        <f>IF(A83="","",IF(COUNT(D83:E83)&lt;2,"",IFERROR(E83/D83,"")))</f>
        <v/>
      </c>
      <c r="J83" s="10">
        <f>IF(A83="","",IFERROR(VLOOKUP(A83,Parametri!$A$5:$B$14,2,FALSE),""))</f>
        <v/>
      </c>
      <c r="K83" s="10">
        <f>IF(A83="","",IF(COUNT(E83,J83)&lt;2,"",IFERROR(E83-J83,"")))</f>
        <v/>
      </c>
      <c r="L83" s="18">
        <f>IF(A83="","",IF(COUNT(E83,J83)&lt;2,"Dati da verificare",IF(E83&lt;=J83,"Entro budget","Oltre budget")))</f>
        <v/>
      </c>
    </row>
    <row r="84">
      <c r="A84" s="13" t="n"/>
      <c r="B84" s="13" t="n"/>
      <c r="C84" s="21" t="n"/>
      <c r="D84" s="15" t="n"/>
      <c r="E84" s="16" t="n"/>
      <c r="F84" s="13" t="n"/>
      <c r="G84" s="13" t="n"/>
      <c r="H84" s="17" t="n"/>
      <c r="I84" s="12">
        <f>IF(A84="","",IF(COUNT(D84:E84)&lt;2,"",IFERROR(E84/D84,"")))</f>
        <v/>
      </c>
      <c r="J84" s="12">
        <f>IF(A84="","",IFERROR(VLOOKUP(A84,Parametri!$A$5:$B$14,2,FALSE),""))</f>
        <v/>
      </c>
      <c r="K84" s="12">
        <f>IF(A84="","",IF(COUNT(E84,J84)&lt;2,"",IFERROR(E84-J84,"")))</f>
        <v/>
      </c>
      <c r="L84" s="19">
        <f>IF(A84="","",IF(COUNT(E84,J84)&lt;2,"Dati da verificare",IF(E84&lt;=J84,"Entro budget","Oltre budget")))</f>
        <v/>
      </c>
    </row>
    <row r="85">
      <c r="A85" s="13" t="n"/>
      <c r="B85" s="13" t="n"/>
      <c r="C85" s="21" t="n"/>
      <c r="D85" s="15" t="n"/>
      <c r="E85" s="16" t="n"/>
      <c r="F85" s="13" t="n"/>
      <c r="G85" s="13" t="n"/>
      <c r="H85" s="17" t="n"/>
      <c r="I85" s="10">
        <f>IF(A85="","",IF(COUNT(D85:E85)&lt;2,"",IFERROR(E85/D85,"")))</f>
        <v/>
      </c>
      <c r="J85" s="10">
        <f>IF(A85="","",IFERROR(VLOOKUP(A85,Parametri!$A$5:$B$14,2,FALSE),""))</f>
        <v/>
      </c>
      <c r="K85" s="10">
        <f>IF(A85="","",IF(COUNT(E85,J85)&lt;2,"",IFERROR(E85-J85,"")))</f>
        <v/>
      </c>
      <c r="L85" s="18">
        <f>IF(A85="","",IF(COUNT(E85,J85)&lt;2,"Dati da verificare",IF(E85&lt;=J85,"Entro budget","Oltre budget")))</f>
        <v/>
      </c>
    </row>
    <row r="86">
      <c r="A86" s="13" t="n"/>
      <c r="B86" s="13" t="n"/>
      <c r="C86" s="21" t="n"/>
      <c r="D86" s="15" t="n"/>
      <c r="E86" s="16" t="n"/>
      <c r="F86" s="13" t="n"/>
      <c r="G86" s="13" t="n"/>
      <c r="H86" s="17" t="n"/>
      <c r="I86" s="12">
        <f>IF(A86="","",IF(COUNT(D86:E86)&lt;2,"",IFERROR(E86/D86,"")))</f>
        <v/>
      </c>
      <c r="J86" s="12">
        <f>IF(A86="","",IFERROR(VLOOKUP(A86,Parametri!$A$5:$B$14,2,FALSE),""))</f>
        <v/>
      </c>
      <c r="K86" s="12">
        <f>IF(A86="","",IF(COUNT(E86,J86)&lt;2,"",IFERROR(E86-J86,"")))</f>
        <v/>
      </c>
      <c r="L86" s="19">
        <f>IF(A86="","",IF(COUNT(E86,J86)&lt;2,"Dati da verificare",IF(E86&lt;=J86,"Entro budget","Oltre budget")))</f>
        <v/>
      </c>
    </row>
    <row r="87">
      <c r="A87" s="13" t="n"/>
      <c r="B87" s="13" t="n"/>
      <c r="C87" s="21" t="n"/>
      <c r="D87" s="15" t="n"/>
      <c r="E87" s="16" t="n"/>
      <c r="F87" s="13" t="n"/>
      <c r="G87" s="13" t="n"/>
      <c r="H87" s="17" t="n"/>
      <c r="I87" s="10">
        <f>IF(A87="","",IF(COUNT(D87:E87)&lt;2,"",IFERROR(E87/D87,"")))</f>
        <v/>
      </c>
      <c r="J87" s="10">
        <f>IF(A87="","",IFERROR(VLOOKUP(A87,Parametri!$A$5:$B$14,2,FALSE),""))</f>
        <v/>
      </c>
      <c r="K87" s="10">
        <f>IF(A87="","",IF(COUNT(E87,J87)&lt;2,"",IFERROR(E87-J87,"")))</f>
        <v/>
      </c>
      <c r="L87" s="18">
        <f>IF(A87="","",IF(COUNT(E87,J87)&lt;2,"Dati da verificare",IF(E87&lt;=J87,"Entro budget","Oltre budget")))</f>
        <v/>
      </c>
    </row>
    <row r="88">
      <c r="A88" s="13" t="n"/>
      <c r="B88" s="13" t="n"/>
      <c r="C88" s="21" t="n"/>
      <c r="D88" s="15" t="n"/>
      <c r="E88" s="16" t="n"/>
      <c r="F88" s="13" t="n"/>
      <c r="G88" s="13" t="n"/>
      <c r="H88" s="17" t="n"/>
      <c r="I88" s="12">
        <f>IF(A88="","",IF(COUNT(D88:E88)&lt;2,"",IFERROR(E88/D88,"")))</f>
        <v/>
      </c>
      <c r="J88" s="12">
        <f>IF(A88="","",IFERROR(VLOOKUP(A88,Parametri!$A$5:$B$14,2,FALSE),""))</f>
        <v/>
      </c>
      <c r="K88" s="12">
        <f>IF(A88="","",IF(COUNT(E88,J88)&lt;2,"",IFERROR(E88-J88,"")))</f>
        <v/>
      </c>
      <c r="L88" s="19">
        <f>IF(A88="","",IF(COUNT(E88,J88)&lt;2,"Dati da verificare",IF(E88&lt;=J88,"Entro budget","Oltre budget")))</f>
        <v/>
      </c>
    </row>
    <row r="89">
      <c r="A89" s="13" t="n"/>
      <c r="B89" s="13" t="n"/>
      <c r="C89" s="21" t="n"/>
      <c r="D89" s="15" t="n"/>
      <c r="E89" s="16" t="n"/>
      <c r="F89" s="13" t="n"/>
      <c r="G89" s="13" t="n"/>
      <c r="H89" s="17" t="n"/>
      <c r="I89" s="10">
        <f>IF(A89="","",IF(COUNT(D89:E89)&lt;2,"",IFERROR(E89/D89,"")))</f>
        <v/>
      </c>
      <c r="J89" s="10">
        <f>IF(A89="","",IFERROR(VLOOKUP(A89,Parametri!$A$5:$B$14,2,FALSE),""))</f>
        <v/>
      </c>
      <c r="K89" s="10">
        <f>IF(A89="","",IF(COUNT(E89,J89)&lt;2,"",IFERROR(E89-J89,"")))</f>
        <v/>
      </c>
      <c r="L89" s="18">
        <f>IF(A89="","",IF(COUNT(E89,J89)&lt;2,"Dati da verificare",IF(E89&lt;=J89,"Entro budget","Oltre budget")))</f>
        <v/>
      </c>
    </row>
    <row r="90">
      <c r="A90" s="13" t="n"/>
      <c r="B90" s="13" t="n"/>
      <c r="C90" s="21" t="n"/>
      <c r="D90" s="15" t="n"/>
      <c r="E90" s="16" t="n"/>
      <c r="F90" s="13" t="n"/>
      <c r="G90" s="13" t="n"/>
      <c r="H90" s="17" t="n"/>
      <c r="I90" s="12">
        <f>IF(A90="","",IF(COUNT(D90:E90)&lt;2,"",IFERROR(E90/D90,"")))</f>
        <v/>
      </c>
      <c r="J90" s="12">
        <f>IF(A90="","",IFERROR(VLOOKUP(A90,Parametri!$A$5:$B$14,2,FALSE),""))</f>
        <v/>
      </c>
      <c r="K90" s="12">
        <f>IF(A90="","",IF(COUNT(E90,J90)&lt;2,"",IFERROR(E90-J90,"")))</f>
        <v/>
      </c>
      <c r="L90" s="19">
        <f>IF(A90="","",IF(COUNT(E90,J90)&lt;2,"Dati da verificare",IF(E90&lt;=J90,"Entro budget","Oltre budget")))</f>
        <v/>
      </c>
    </row>
    <row r="91">
      <c r="A91" s="13" t="n"/>
      <c r="B91" s="13" t="n"/>
      <c r="C91" s="21" t="n"/>
      <c r="D91" s="15" t="n"/>
      <c r="E91" s="16" t="n"/>
      <c r="F91" s="13" t="n"/>
      <c r="G91" s="13" t="n"/>
      <c r="H91" s="17" t="n"/>
      <c r="I91" s="10">
        <f>IF(A91="","",IF(COUNT(D91:E91)&lt;2,"",IFERROR(E91/D91,"")))</f>
        <v/>
      </c>
      <c r="J91" s="10">
        <f>IF(A91="","",IFERROR(VLOOKUP(A91,Parametri!$A$5:$B$14,2,FALSE),""))</f>
        <v/>
      </c>
      <c r="K91" s="10">
        <f>IF(A91="","",IF(COUNT(E91,J91)&lt;2,"",IFERROR(E91-J91,"")))</f>
        <v/>
      </c>
      <c r="L91" s="18">
        <f>IF(A91="","",IF(COUNT(E91,J91)&lt;2,"Dati da verificare",IF(E91&lt;=J91,"Entro budget","Oltre budget")))</f>
        <v/>
      </c>
    </row>
    <row r="92">
      <c r="A92" s="13" t="n"/>
      <c r="B92" s="13" t="n"/>
      <c r="C92" s="21" t="n"/>
      <c r="D92" s="15" t="n"/>
      <c r="E92" s="16" t="n"/>
      <c r="F92" s="13" t="n"/>
      <c r="G92" s="13" t="n"/>
      <c r="H92" s="17" t="n"/>
      <c r="I92" s="12">
        <f>IF(A92="","",IF(COUNT(D92:E92)&lt;2,"",IFERROR(E92/D92,"")))</f>
        <v/>
      </c>
      <c r="J92" s="12">
        <f>IF(A92="","",IFERROR(VLOOKUP(A92,Parametri!$A$5:$B$14,2,FALSE),""))</f>
        <v/>
      </c>
      <c r="K92" s="12">
        <f>IF(A92="","",IF(COUNT(E92,J92)&lt;2,"",IFERROR(E92-J92,"")))</f>
        <v/>
      </c>
      <c r="L92" s="19">
        <f>IF(A92="","",IF(COUNT(E92,J92)&lt;2,"Dati da verificare",IF(E92&lt;=J92,"Entro budget","Oltre budget")))</f>
        <v/>
      </c>
    </row>
    <row r="93">
      <c r="A93" s="13" t="n"/>
      <c r="B93" s="13" t="n"/>
      <c r="C93" s="21" t="n"/>
      <c r="D93" s="15" t="n"/>
      <c r="E93" s="16" t="n"/>
      <c r="F93" s="13" t="n"/>
      <c r="G93" s="13" t="n"/>
      <c r="H93" s="17" t="n"/>
      <c r="I93" s="10">
        <f>IF(A93="","",IF(COUNT(D93:E93)&lt;2,"",IFERROR(E93/D93,"")))</f>
        <v/>
      </c>
      <c r="J93" s="10">
        <f>IF(A93="","",IFERROR(VLOOKUP(A93,Parametri!$A$5:$B$14,2,FALSE),""))</f>
        <v/>
      </c>
      <c r="K93" s="10">
        <f>IF(A93="","",IF(COUNT(E93,J93)&lt;2,"",IFERROR(E93-J93,"")))</f>
        <v/>
      </c>
      <c r="L93" s="18">
        <f>IF(A93="","",IF(COUNT(E93,J93)&lt;2,"Dati da verificare",IF(E93&lt;=J93,"Entro budget","Oltre budget")))</f>
        <v/>
      </c>
    </row>
    <row r="94">
      <c r="A94" s="13" t="n"/>
      <c r="B94" s="13" t="n"/>
      <c r="C94" s="21" t="n"/>
      <c r="D94" s="15" t="n"/>
      <c r="E94" s="16" t="n"/>
      <c r="F94" s="13" t="n"/>
      <c r="G94" s="13" t="n"/>
      <c r="H94" s="17" t="n"/>
      <c r="I94" s="12">
        <f>IF(A94="","",IF(COUNT(D94:E94)&lt;2,"",IFERROR(E94/D94,"")))</f>
        <v/>
      </c>
      <c r="J94" s="12">
        <f>IF(A94="","",IFERROR(VLOOKUP(A94,Parametri!$A$5:$B$14,2,FALSE),""))</f>
        <v/>
      </c>
      <c r="K94" s="12">
        <f>IF(A94="","",IF(COUNT(E94,J94)&lt;2,"",IFERROR(E94-J94,"")))</f>
        <v/>
      </c>
      <c r="L94" s="19">
        <f>IF(A94="","",IF(COUNT(E94,J94)&lt;2,"Dati da verificare",IF(E94&lt;=J94,"Entro budget","Oltre budget")))</f>
        <v/>
      </c>
    </row>
    <row r="95">
      <c r="A95" s="13" t="n"/>
      <c r="B95" s="13" t="n"/>
      <c r="C95" s="21" t="n"/>
      <c r="D95" s="15" t="n"/>
      <c r="E95" s="16" t="n"/>
      <c r="F95" s="13" t="n"/>
      <c r="G95" s="13" t="n"/>
      <c r="H95" s="17" t="n"/>
      <c r="I95" s="10">
        <f>IF(A95="","",IF(COUNT(D95:E95)&lt;2,"",IFERROR(E95/D95,"")))</f>
        <v/>
      </c>
      <c r="J95" s="10">
        <f>IF(A95="","",IFERROR(VLOOKUP(A95,Parametri!$A$5:$B$14,2,FALSE),""))</f>
        <v/>
      </c>
      <c r="K95" s="10">
        <f>IF(A95="","",IF(COUNT(E95,J95)&lt;2,"",IFERROR(E95-J95,"")))</f>
        <v/>
      </c>
      <c r="L95" s="18">
        <f>IF(A95="","",IF(COUNT(E95,J95)&lt;2,"Dati da verificare",IF(E95&lt;=J95,"Entro budget","Oltre budget")))</f>
        <v/>
      </c>
    </row>
    <row r="96">
      <c r="A96" s="13" t="n"/>
      <c r="B96" s="13" t="n"/>
      <c r="C96" s="21" t="n"/>
      <c r="D96" s="15" t="n"/>
      <c r="E96" s="16" t="n"/>
      <c r="F96" s="13" t="n"/>
      <c r="G96" s="13" t="n"/>
      <c r="H96" s="17" t="n"/>
      <c r="I96" s="12">
        <f>IF(A96="","",IF(COUNT(D96:E96)&lt;2,"",IFERROR(E96/D96,"")))</f>
        <v/>
      </c>
      <c r="J96" s="12">
        <f>IF(A96="","",IFERROR(VLOOKUP(A96,Parametri!$A$5:$B$14,2,FALSE),""))</f>
        <v/>
      </c>
      <c r="K96" s="12">
        <f>IF(A96="","",IF(COUNT(E96,J96)&lt;2,"",IFERROR(E96-J96,"")))</f>
        <v/>
      </c>
      <c r="L96" s="19">
        <f>IF(A96="","",IF(COUNT(E96,J96)&lt;2,"Dati da verificare",IF(E96&lt;=J96,"Entro budget","Oltre budget")))</f>
        <v/>
      </c>
    </row>
    <row r="97">
      <c r="A97" s="13" t="n"/>
      <c r="B97" s="13" t="n"/>
      <c r="C97" s="21" t="n"/>
      <c r="D97" s="15" t="n"/>
      <c r="E97" s="16" t="n"/>
      <c r="F97" s="13" t="n"/>
      <c r="G97" s="13" t="n"/>
      <c r="H97" s="17" t="n"/>
      <c r="I97" s="10">
        <f>IF(A97="","",IF(COUNT(D97:E97)&lt;2,"",IFERROR(E97/D97,"")))</f>
        <v/>
      </c>
      <c r="J97" s="10">
        <f>IF(A97="","",IFERROR(VLOOKUP(A97,Parametri!$A$5:$B$14,2,FALSE),""))</f>
        <v/>
      </c>
      <c r="K97" s="10">
        <f>IF(A97="","",IF(COUNT(E97,J97)&lt;2,"",IFERROR(E97-J97,"")))</f>
        <v/>
      </c>
      <c r="L97" s="18">
        <f>IF(A97="","",IF(COUNT(E97,J97)&lt;2,"Dati da verificare",IF(E97&lt;=J97,"Entro budget","Oltre budget")))</f>
        <v/>
      </c>
    </row>
    <row r="98">
      <c r="A98" s="13" t="n"/>
      <c r="B98" s="13" t="n"/>
      <c r="C98" s="21" t="n"/>
      <c r="D98" s="15" t="n"/>
      <c r="E98" s="16" t="n"/>
      <c r="F98" s="13" t="n"/>
      <c r="G98" s="13" t="n"/>
      <c r="H98" s="17" t="n"/>
      <c r="I98" s="12">
        <f>IF(A98="","",IF(COUNT(D98:E98)&lt;2,"",IFERROR(E98/D98,"")))</f>
        <v/>
      </c>
      <c r="J98" s="12">
        <f>IF(A98="","",IFERROR(VLOOKUP(A98,Parametri!$A$5:$B$14,2,FALSE),""))</f>
        <v/>
      </c>
      <c r="K98" s="12">
        <f>IF(A98="","",IF(COUNT(E98,J98)&lt;2,"",IFERROR(E98-J98,"")))</f>
        <v/>
      </c>
      <c r="L98" s="19">
        <f>IF(A98="","",IF(COUNT(E98,J98)&lt;2,"Dati da verificare",IF(E98&lt;=J98,"Entro budget","Oltre budget")))</f>
        <v/>
      </c>
    </row>
    <row r="99">
      <c r="A99" s="13" t="n"/>
      <c r="B99" s="13" t="n"/>
      <c r="C99" s="21" t="n"/>
      <c r="D99" s="15" t="n"/>
      <c r="E99" s="16" t="n"/>
      <c r="F99" s="13" t="n"/>
      <c r="G99" s="13" t="n"/>
      <c r="H99" s="17" t="n"/>
      <c r="I99" s="10">
        <f>IF(A99="","",IF(COUNT(D99:E99)&lt;2,"",IFERROR(E99/D99,"")))</f>
        <v/>
      </c>
      <c r="J99" s="10">
        <f>IF(A99="","",IFERROR(VLOOKUP(A99,Parametri!$A$5:$B$14,2,FALSE),""))</f>
        <v/>
      </c>
      <c r="K99" s="10">
        <f>IF(A99="","",IF(COUNT(E99,J99)&lt;2,"",IFERROR(E99-J99,"")))</f>
        <v/>
      </c>
      <c r="L99" s="18">
        <f>IF(A99="","",IF(COUNT(E99,J99)&lt;2,"Dati da verificare",IF(E99&lt;=J99,"Entro budget","Oltre budget")))</f>
        <v/>
      </c>
    </row>
    <row r="100">
      <c r="A100" s="13" t="n"/>
      <c r="B100" s="13" t="n"/>
      <c r="C100" s="21" t="n"/>
      <c r="D100" s="15" t="n"/>
      <c r="E100" s="16" t="n"/>
      <c r="F100" s="13" t="n"/>
      <c r="G100" s="13" t="n"/>
      <c r="H100" s="17" t="n"/>
      <c r="I100" s="12">
        <f>IF(A100="","",IF(COUNT(D100:E100)&lt;2,"",IFERROR(E100/D100,"")))</f>
        <v/>
      </c>
      <c r="J100" s="12">
        <f>IF(A100="","",IFERROR(VLOOKUP(A100,Parametri!$A$5:$B$14,2,FALSE),""))</f>
        <v/>
      </c>
      <c r="K100" s="12">
        <f>IF(A100="","",IF(COUNT(E100,J100)&lt;2,"",IFERROR(E100-J100,"")))</f>
        <v/>
      </c>
      <c r="L100" s="19">
        <f>IF(A100="","",IF(COUNT(E100,J100)&lt;2,"Dati da verificare",IF(E100&lt;=J100,"Entro budget","Oltre budget")))</f>
        <v/>
      </c>
    </row>
    <row r="101">
      <c r="A101" s="13" t="n"/>
      <c r="B101" s="13" t="n"/>
      <c r="C101" s="21" t="n"/>
      <c r="D101" s="15" t="n"/>
      <c r="E101" s="16" t="n"/>
      <c r="F101" s="13" t="n"/>
      <c r="G101" s="13" t="n"/>
      <c r="H101" s="17" t="n"/>
      <c r="I101" s="10">
        <f>IF(A101="","",IF(COUNT(D101:E101)&lt;2,"",IFERROR(E101/D101,"")))</f>
        <v/>
      </c>
      <c r="J101" s="10">
        <f>IF(A101="","",IFERROR(VLOOKUP(A101,Parametri!$A$5:$B$14,2,FALSE),""))</f>
        <v/>
      </c>
      <c r="K101" s="10">
        <f>IF(A101="","",IF(COUNT(E101,J101)&lt;2,"",IFERROR(E101-J101,"")))</f>
        <v/>
      </c>
      <c r="L101" s="18">
        <f>IF(A101="","",IF(COUNT(E101,J101)&lt;2,"Dati da verificare",IF(E101&lt;=J101,"Entro budget","Oltre budget")))</f>
        <v/>
      </c>
    </row>
    <row r="102">
      <c r="A102" s="13" t="n"/>
      <c r="B102" s="13" t="n"/>
      <c r="C102" s="21" t="n"/>
      <c r="D102" s="15" t="n"/>
      <c r="E102" s="16" t="n"/>
      <c r="F102" s="13" t="n"/>
      <c r="G102" s="13" t="n"/>
      <c r="H102" s="17" t="n"/>
      <c r="I102" s="12">
        <f>IF(A102="","",IF(COUNT(D102:E102)&lt;2,"",IFERROR(E102/D102,"")))</f>
        <v/>
      </c>
      <c r="J102" s="12">
        <f>IF(A102="","",IFERROR(VLOOKUP(A102,Parametri!$A$5:$B$14,2,FALSE),""))</f>
        <v/>
      </c>
      <c r="K102" s="12">
        <f>IF(A102="","",IF(COUNT(E102,J102)&lt;2,"",IFERROR(E102-J102,"")))</f>
        <v/>
      </c>
      <c r="L102" s="19">
        <f>IF(A102="","",IF(COUNT(E102,J102)&lt;2,"Dati da verificare",IF(E102&lt;=J102,"Entro budget","Oltre budget")))</f>
        <v/>
      </c>
    </row>
    <row r="103">
      <c r="A103" s="13" t="n"/>
      <c r="B103" s="13" t="n"/>
      <c r="C103" s="21" t="n"/>
      <c r="D103" s="15" t="n"/>
      <c r="E103" s="16" t="n"/>
      <c r="F103" s="13" t="n"/>
      <c r="G103" s="13" t="n"/>
      <c r="H103" s="17" t="n"/>
      <c r="I103" s="10">
        <f>IF(A103="","",IF(COUNT(D103:E103)&lt;2,"",IFERROR(E103/D103,"")))</f>
        <v/>
      </c>
      <c r="J103" s="10">
        <f>IF(A103="","",IFERROR(VLOOKUP(A103,Parametri!$A$5:$B$14,2,FALSE),""))</f>
        <v/>
      </c>
      <c r="K103" s="10">
        <f>IF(A103="","",IF(COUNT(E103,J103)&lt;2,"",IFERROR(E103-J103,"")))</f>
        <v/>
      </c>
      <c r="L103" s="18">
        <f>IF(A103="","",IF(COUNT(E103,J103)&lt;2,"Dati da verificare",IF(E103&lt;=J103,"Entro budget","Oltre budget")))</f>
        <v/>
      </c>
    </row>
    <row r="104">
      <c r="A104" s="13" t="n"/>
      <c r="B104" s="13" t="n"/>
      <c r="C104" s="21" t="n"/>
      <c r="D104" s="15" t="n"/>
      <c r="E104" s="16" t="n"/>
      <c r="F104" s="13" t="n"/>
      <c r="G104" s="13" t="n"/>
      <c r="H104" s="17" t="n"/>
      <c r="I104" s="12">
        <f>IF(A104="","",IF(COUNT(D104:E104)&lt;2,"",IFERROR(E104/D104,"")))</f>
        <v/>
      </c>
      <c r="J104" s="12">
        <f>IF(A104="","",IFERROR(VLOOKUP(A104,Parametri!$A$5:$B$14,2,FALSE),""))</f>
        <v/>
      </c>
      <c r="K104" s="12">
        <f>IF(A104="","",IF(COUNT(E104,J104)&lt;2,"",IFERROR(E104-J104,"")))</f>
        <v/>
      </c>
      <c r="L104" s="19">
        <f>IF(A104="","",IF(COUNT(E104,J104)&lt;2,"Dati da verificare",IF(E104&lt;=J104,"Entro budget","Oltre budget")))</f>
        <v/>
      </c>
    </row>
  </sheetData>
  <autoFilter ref="A4:L104"/>
  <mergeCells count="1">
    <mergeCell ref="A1:L1"/>
  </mergeCells>
  <conditionalFormatting sqref="K5:K104">
    <cfRule type="expression" priority="1" dxfId="0">
      <formula>AND(ISNUMBER(K5),K5&lt;=0)</formula>
    </cfRule>
    <cfRule type="expression" priority="2" dxfId="1">
      <formula>AND(ISNUMBER(K5),K5&gt;0)</formula>
    </cfRule>
  </conditionalFormatting>
  <conditionalFormatting sqref="H5:H104">
    <cfRule type="expression" priority="3" dxfId="0">
      <formula>$H5="Selezionato"</formula>
    </cfRule>
    <cfRule type="expression" priority="4" dxfId="2">
      <formula>$H5="Da valutare"</formula>
    </cfRule>
  </conditionalFormatting>
  <dataValidations count="5">
    <dataValidation sqref="A5:A104" showDropDown="0" showInputMessage="1" showErrorMessage="1" allowBlank="0" errorTitle="Attività non valida" error="Seleziona un’attività presente nel foglio Parametri." promptTitle="Attività" prompt="Scegli un’attività dall’elenco modificabile." type="list">
      <formula1>'Parametri'!$A$5:$A$14</formula1>
    </dataValidation>
    <dataValidation sqref="C5:C104" showDropDown="0" showInputMessage="1" showErrorMessage="1" allowBlank="0" errorTitle="Data non valida" error="Inserisci una data compresa nei limiti del foglio Parametri." promptTitle="Data preventivo" prompt="Inserisci la data del preventivo in formato GG/MM/AAAA." type="date" operator="between">
      <formula1>'Parametri'!$G$5</formula1>
      <formula2>'Parametri'!$G$6</formula2>
    </dataValidation>
    <dataValidation sqref="D5:D104" showDropDown="0" showInputMessage="1" showErrorMessage="1" allowBlank="0" errorTitle="Quantità non valida" error="Inserisci una quantità compresa nei limiti indicati." promptTitle="Quantità" prompt="Indica una quantità numerica maggiore di zero." type="decimal" operator="between">
      <formula1>'Parametri'!$G$7</formula1>
      <formula2>'Parametri'!$G$8</formula2>
    </dataValidation>
    <dataValidation sqref="E5:E104" showDropDown="0" showInputMessage="1" showErrorMessage="1" allowBlank="0" errorTitle="Importo non valido" error="Inserisci un importo compreso nei limiti indicati." promptTitle="Importo" prompt="Inserisci l’importo totale indicato nel preventivo." type="decimal" operator="between">
      <formula1>'Parametri'!$G$9</formula1>
      <formula2>'Parametri'!$G$10</formula2>
    </dataValidation>
    <dataValidation sqref="H5:H104" showDropDown="0" showInputMessage="1" showErrorMessage="1" allowBlank="0" errorTitle="Stato non valido" error="Seleziona uno stato presente nel foglio Parametri." promptTitle="Stato preventivo" prompt="Scegli lo stato corrente del confronto." type="list">
      <formula1>'Parametri'!$D$5:$D$8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5" customWidth="1" min="1" max="1"/>
    <col width="22" customWidth="1" min="2" max="2"/>
    <col width="3" customWidth="1" min="3" max="3"/>
    <col width="20" customWidth="1" min="4" max="4"/>
    <col width="3" customWidth="1" min="5" max="5"/>
    <col width="27" customWidth="1" min="6" max="6"/>
    <col width="20" customWidth="1" min="7" max="7"/>
  </cols>
  <sheetData>
    <row r="1" ht="28" customHeight="1">
      <c r="A1" s="1" t="inlineStr">
        <is>
          <t>Confronto preventivi fornitori matrimonio — parametri</t>
        </is>
      </c>
    </row>
    <row r="2"/>
    <row r="3">
      <c r="A3" s="2" t="inlineStr">
        <is>
          <t>Attività e budget indicativi</t>
        </is>
      </c>
      <c r="B3" s="2" t="n"/>
      <c r="D3" s="2" t="inlineStr">
        <is>
          <t>Stati del preventivo</t>
        </is>
      </c>
      <c r="F3" s="2" t="inlineStr">
        <is>
          <t>Limiti di inserimento</t>
        </is>
      </c>
      <c r="G3" s="2" t="n"/>
    </row>
    <row r="4" ht="30" customHeight="1">
      <c r="A4" s="2" t="inlineStr">
        <is>
          <t>Attività</t>
        </is>
      </c>
      <c r="B4" s="2" t="inlineStr">
        <is>
          <t>Budget indicativo (€)</t>
        </is>
      </c>
      <c r="D4" s="2" t="inlineStr">
        <is>
          <t>Stato</t>
        </is>
      </c>
      <c r="F4" s="2" t="inlineStr">
        <is>
          <t>Parametro</t>
        </is>
      </c>
      <c r="G4" s="2" t="inlineStr">
        <is>
          <t>Valore</t>
        </is>
      </c>
    </row>
    <row r="5">
      <c r="A5" s="13" t="inlineStr">
        <is>
          <t>Catering</t>
        </is>
      </c>
      <c r="B5" s="16" t="n">
        <v>9000</v>
      </c>
      <c r="D5" s="13" t="inlineStr">
        <is>
          <t>Da valutare</t>
        </is>
      </c>
      <c r="F5" s="5" t="inlineStr">
        <is>
          <t>Data minima preventivo</t>
        </is>
      </c>
      <c r="G5" s="22" t="n">
        <v>46023</v>
      </c>
    </row>
    <row r="6">
      <c r="A6" s="13" t="inlineStr">
        <is>
          <t>Fotografia</t>
        </is>
      </c>
      <c r="B6" s="16" t="n">
        <v>2500</v>
      </c>
      <c r="D6" s="13" t="inlineStr">
        <is>
          <t>In verifica</t>
        </is>
      </c>
      <c r="F6" s="3" t="inlineStr">
        <is>
          <t>Data massima preventivo</t>
        </is>
      </c>
      <c r="G6" s="22" t="n">
        <v>47118</v>
      </c>
    </row>
    <row r="7">
      <c r="A7" s="13" t="inlineStr">
        <is>
          <t>Musica</t>
        </is>
      </c>
      <c r="B7" s="16" t="n">
        <v>1800</v>
      </c>
      <c r="D7" s="13" t="inlineStr">
        <is>
          <t>Selezionato</t>
        </is>
      </c>
      <c r="F7" s="5" t="inlineStr">
        <is>
          <t>Quantità minima</t>
        </is>
      </c>
      <c r="G7" s="15" t="n">
        <v>1</v>
      </c>
    </row>
    <row r="8">
      <c r="A8" s="13" t="inlineStr">
        <is>
          <t>Fiori e allestimenti</t>
        </is>
      </c>
      <c r="B8" s="16" t="n">
        <v>3000</v>
      </c>
      <c r="D8" s="13" t="inlineStr">
        <is>
          <t>Scartato</t>
        </is>
      </c>
      <c r="F8" s="3" t="inlineStr">
        <is>
          <t>Quantità massima</t>
        </is>
      </c>
      <c r="G8" s="15" t="n">
        <v>1000</v>
      </c>
    </row>
    <row r="9">
      <c r="A9" s="13" t="inlineStr">
        <is>
          <t>Trasporto</t>
        </is>
      </c>
      <c r="B9" s="16" t="n">
        <v>1200</v>
      </c>
      <c r="F9" s="5" t="inlineStr">
        <is>
          <t>Importo minimo (€)</t>
        </is>
      </c>
      <c r="G9" s="16" t="n">
        <v>0.01</v>
      </c>
    </row>
    <row r="10">
      <c r="A10" s="13" t="inlineStr">
        <is>
          <t>Location</t>
        </is>
      </c>
      <c r="B10" s="16" t="n">
        <v>7000</v>
      </c>
      <c r="F10" s="3" t="inlineStr">
        <is>
          <t>Importo massimo (€)</t>
        </is>
      </c>
      <c r="G10" s="16" t="n">
        <v>100000</v>
      </c>
    </row>
    <row r="11">
      <c r="A11" s="13" t="inlineStr">
        <is>
          <t>Torta</t>
        </is>
      </c>
      <c r="B11" s="16" t="n">
        <v>900</v>
      </c>
    </row>
    <row r="12">
      <c r="A12" s="13" t="inlineStr">
        <is>
          <t>Video</t>
        </is>
      </c>
      <c r="B12" s="16" t="n">
        <v>2200</v>
      </c>
    </row>
    <row r="13">
      <c r="A13" s="13" t="inlineStr">
        <is>
          <t>Inviti</t>
        </is>
      </c>
      <c r="B13" s="16" t="n">
        <v>500</v>
      </c>
    </row>
    <row r="14">
      <c r="A14" s="13" t="inlineStr">
        <is>
          <t>Bomboniere</t>
        </is>
      </c>
      <c r="B14" s="16" t="n">
        <v>1000</v>
      </c>
    </row>
  </sheetData>
  <autoFilter ref="A4:B14"/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2026-09-11T14:06:32Z</dcterms:created>
  <dcterms:modified xmlns:dcterms="http://purl.org/dc/terms/" xmlns:xsi="http://www.w3.org/2001/XMLSchema-instance" xsi:type="dcterms:W3CDTF">2026-09-11T14:06:33+00:00Z</dcterms:modified>
</cp:coreProperties>
</file>