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Invitat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'Invitati'!$A$4:$N$124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 &quot;righe&quot;"/>
    <numFmt numFmtId="165" formatCode="0 &quot;persone&quot;"/>
    <numFmt numFmtId="166" formatCode="€ #,##0.00"/>
    <numFmt numFmtId="167" formatCode="dd/mm/yyyy"/>
    <numFmt numFmtId="168" formatCode="0 &quot;giorni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725B64"/>
      <sz val="9"/>
    </font>
    <font>
      <name val="Calibri"/>
      <b val="1"/>
      <color rgb="00FFFFFF"/>
      <sz val="10"/>
    </font>
    <font>
      <name val="Calibri"/>
      <color rgb="003D2A30"/>
      <sz val="10"/>
    </font>
    <font>
      <name val="Calibri"/>
      <b val="1"/>
      <color rgb="003D2A30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9" fontId="5" fillId="4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4" borderId="0" applyAlignment="1" pivotButton="0" quotePrefix="0" xfId="0">
      <alignment horizontal="left" vertical="center" wrapText="1"/>
    </xf>
    <xf numFmtId="168" fontId="4" fillId="5" borderId="1" applyAlignment="1" pivotButton="0" quotePrefix="0" xfId="0">
      <alignment horizontal="left" vertical="center" wrapText="1"/>
    </xf>
    <xf numFmtId="0" fontId="4" fillId="6" borderId="0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abellaEsigenzeAlimentari" displayName="TabellaEsigenzeAlimentari" ref="A4:N124" headerRowCount="1">
  <autoFilter ref="A4:N124"/>
  <tableColumns count="14">
    <tableColumn id="1" name="ID"/>
    <tableColumn id="2" name="Invitato"/>
    <tableColumn id="3" name="Conferma presenza"/>
    <tableColumn id="4" name="Attività / pasto"/>
    <tableColumn id="5" name="Data pasto"/>
    <tableColumn id="6" name="Esigenza dichiarata"/>
    <tableColumn id="7" name="Dettaglio dichiarato"/>
    <tableColumn id="8" name="Quantità pasti"/>
    <tableColumn id="9" name="Fornitore"/>
    <tableColumn id="10" name="Responsabile"/>
    <tableColumn id="11" name="Stato gestione"/>
    <tableColumn id="12" name="Data aggiornamento"/>
    <tableColumn id="13" name="Importo extra stimato"/>
    <tableColumn id="14" name="Avviso per controllo uman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2" customWidth="1" min="2" max="2"/>
    <col width="4" customWidth="1" min="3" max="3"/>
    <col width="28" customWidth="1" min="4" max="4"/>
    <col width="21" customWidth="1" min="5" max="5"/>
    <col width="20" customWidth="1" min="6" max="6"/>
  </cols>
  <sheetData>
    <row r="1" ht="30" customHeight="1">
      <c r="A1" s="1" t="inlineStr">
        <is>
          <t>Esigenze alimentari invitati matrimonio — Riepilogo</t>
        </is>
      </c>
    </row>
    <row r="2"/>
    <row r="3" ht="34" customHeight="1">
      <c r="A3" s="2" t="inlineStr">
        <is>
          <t>Indicatore</t>
        </is>
      </c>
      <c r="B3" s="2" t="inlineStr">
        <is>
          <t>Valore</t>
        </is>
      </c>
      <c r="D3" s="2" t="inlineStr">
        <is>
          <t>Esigenza dichiarata</t>
        </is>
      </c>
      <c r="E3" s="2" t="inlineStr">
        <is>
          <t>Persone confermate</t>
        </is>
      </c>
      <c r="F3" s="2" t="inlineStr">
        <is>
          <t>Righe ancora aperte</t>
        </is>
      </c>
    </row>
    <row r="4" ht="25" customHeight="1">
      <c r="A4" s="3" t="inlineStr">
        <is>
          <t>Registrazioni inserite</t>
        </is>
      </c>
      <c r="B4" s="29">
        <f>COUNTIF(Invitati!$B$5:$B$124,"&lt;&gt;")</f>
        <v/>
      </c>
      <c r="D4" s="3">
        <f>Parametri!E5</f>
        <v/>
      </c>
      <c r="E4" s="30">
        <f>IF($B$4=0,"",SUMIFS(Invitati!$H$5:$H$124,Invitati!$C$5:$C$124,"Sì",Invitati!$F$5:$F$124,D4))</f>
        <v/>
      </c>
      <c r="F4" s="31">
        <f>IF($B$4=0,"",COUNTIFS(Invitati!$B$5:$B$124,"&lt;&gt;",Invitati!$C$5:$C$124,"Sì",Invitati!$F$5:$F$124,D4,Invitati!$K$5:$K$124,"&lt;&gt;Confermato dal fornitore",Invitati!$K$5:$K$124,"&lt;&gt;Chiuso"))</f>
        <v/>
      </c>
    </row>
    <row r="5" ht="25" customHeight="1">
      <c r="A5" s="7" t="inlineStr">
        <is>
          <t>Persone con presenza confermata</t>
        </is>
      </c>
      <c r="B5" s="32">
        <f>IF($B$4=0,"",SUMIFS(Invitati!$H$5:$H$124,Invitati!$B$5:$B$124,"&lt;&gt;",Invitati!$C$5:$C$124,"Sì"))</f>
        <v/>
      </c>
      <c r="D5" s="7">
        <f>Parametri!E6</f>
        <v/>
      </c>
      <c r="E5" s="33">
        <f>IF($B$4=0,"",SUMIFS(Invitati!$H$5:$H$124,Invitati!$C$5:$C$124,"Sì",Invitati!$F$5:$F$124,D5))</f>
        <v/>
      </c>
      <c r="F5" s="34">
        <f>IF($B$4=0,"",COUNTIFS(Invitati!$B$5:$B$124,"&lt;&gt;",Invitati!$C$5:$C$124,"Sì",Invitati!$F$5:$F$124,D5,Invitati!$K$5:$K$124,"&lt;&gt;Confermato dal fornitore",Invitati!$K$5:$K$124,"&lt;&gt;Chiuso"))</f>
        <v/>
      </c>
    </row>
    <row r="6" ht="25" customHeight="1">
      <c r="A6" s="3" t="inlineStr">
        <is>
          <t>Persone confermate con esigenza</t>
        </is>
      </c>
      <c r="B6" s="35">
        <f>IF($B$4=0,"",SUMIFS(Invitati!$H$5:$H$124,Invitati!$C$5:$C$124,"Sì",Invitati!$F$5:$F$124,"&lt;&gt;",Invitati!$F$5:$F$124,"&lt;&gt;Nessuna dichiarata"))</f>
        <v/>
      </c>
      <c r="D6" s="3">
        <f>Parametri!E7</f>
        <v/>
      </c>
      <c r="E6" s="30">
        <f>IF($B$4=0,"",SUMIFS(Invitati!$H$5:$H$124,Invitati!$C$5:$C$124,"Sì",Invitati!$F$5:$F$124,D6))</f>
        <v/>
      </c>
      <c r="F6" s="31">
        <f>IF($B$4=0,"",COUNTIFS(Invitati!$B$5:$B$124,"&lt;&gt;",Invitati!$C$5:$C$124,"Sì",Invitati!$F$5:$F$124,D6,Invitati!$K$5:$K$124,"&lt;&gt;Confermato dal fornitore",Invitati!$K$5:$K$124,"&lt;&gt;Chiuso"))</f>
        <v/>
      </c>
    </row>
    <row r="7" ht="25" customHeight="1">
      <c r="A7" s="7" t="inlineStr">
        <is>
          <t>Righe da verificare</t>
        </is>
      </c>
      <c r="B7" s="36">
        <f>IF($B$4=0,"",COUNTIFS(Invitati!$B$5:$B$124,"&lt;&gt;",Invitati!$K$5:$K$124,"Da verificare"))</f>
        <v/>
      </c>
      <c r="D7" s="7">
        <f>Parametri!E8</f>
        <v/>
      </c>
      <c r="E7" s="33">
        <f>IF($B$4=0,"",SUMIFS(Invitati!$H$5:$H$124,Invitati!$C$5:$C$124,"Sì",Invitati!$F$5:$F$124,D7))</f>
        <v/>
      </c>
      <c r="F7" s="34">
        <f>IF($B$4=0,"",COUNTIFS(Invitati!$B$5:$B$124,"&lt;&gt;",Invitati!$C$5:$C$124,"Sì",Invitati!$F$5:$F$124,D7,Invitati!$K$5:$K$124,"&lt;&gt;Confermato dal fornitore",Invitati!$K$5:$K$124,"&lt;&gt;Chiuso"))</f>
        <v/>
      </c>
    </row>
    <row r="8" ht="25" customHeight="1">
      <c r="A8" s="3" t="inlineStr">
        <is>
          <t>Righe da comunicare</t>
        </is>
      </c>
      <c r="B8" s="29">
        <f>IF($B$4=0,"",COUNTIFS(Invitati!$B$5:$B$124,"&lt;&gt;",Invitati!$K$5:$K$124,"Da comunicare"))</f>
        <v/>
      </c>
      <c r="D8" s="3">
        <f>Parametri!E9</f>
        <v/>
      </c>
      <c r="E8" s="30">
        <f>IF($B$4=0,"",SUMIFS(Invitati!$H$5:$H$124,Invitati!$C$5:$C$124,"Sì",Invitati!$F$5:$F$124,D8))</f>
        <v/>
      </c>
      <c r="F8" s="31">
        <f>IF($B$4=0,"",COUNTIFS(Invitati!$B$5:$B$124,"&lt;&gt;",Invitati!$C$5:$C$124,"Sì",Invitati!$F$5:$F$124,D8,Invitati!$K$5:$K$124,"&lt;&gt;Confermato dal fornitore",Invitati!$K$5:$K$124,"&lt;&gt;Chiuso"))</f>
        <v/>
      </c>
    </row>
    <row r="9" ht="25" customHeight="1">
      <c r="A9" s="7" t="inlineStr">
        <is>
          <t>Righe già comunicate</t>
        </is>
      </c>
      <c r="B9" s="36">
        <f>IF($B$4=0,"",COUNTIFS(Invitati!$B$5:$B$124,"&lt;&gt;",Invitati!$K$5:$K$124,"Comunicato"))</f>
        <v/>
      </c>
      <c r="D9" s="7">
        <f>Parametri!E10</f>
        <v/>
      </c>
      <c r="E9" s="33">
        <f>IF($B$4=0,"",SUMIFS(Invitati!$H$5:$H$124,Invitati!$C$5:$C$124,"Sì",Invitati!$F$5:$F$124,D9))</f>
        <v/>
      </c>
      <c r="F9" s="34">
        <f>IF($B$4=0,"",COUNTIFS(Invitati!$B$5:$B$124,"&lt;&gt;",Invitati!$C$5:$C$124,"Sì",Invitati!$F$5:$F$124,D9,Invitati!$K$5:$K$124,"&lt;&gt;Confermato dal fornitore",Invitati!$K$5:$K$124,"&lt;&gt;Chiuso"))</f>
        <v/>
      </c>
    </row>
    <row r="10" ht="25" customHeight="1">
      <c r="A10" s="3" t="inlineStr">
        <is>
          <t>Righe confermate dal fornitore</t>
        </is>
      </c>
      <c r="B10" s="29">
        <f>IF($B$4=0,"",COUNTIFS(Invitati!$B$5:$B$124,"&lt;&gt;",Invitati!$K$5:$K$124,"Confermato dal fornitore"))</f>
        <v/>
      </c>
      <c r="D10" s="3">
        <f>Parametri!E11</f>
        <v/>
      </c>
      <c r="E10" s="30">
        <f>IF($B$4=0,"",SUMIFS(Invitati!$H$5:$H$124,Invitati!$C$5:$C$124,"Sì",Invitati!$F$5:$F$124,D10))</f>
        <v/>
      </c>
      <c r="F10" s="31">
        <f>IF($B$4=0,"",COUNTIFS(Invitati!$B$5:$B$124,"&lt;&gt;",Invitati!$C$5:$C$124,"Sì",Invitati!$F$5:$F$124,D10,Invitati!$K$5:$K$124,"&lt;&gt;Confermato dal fornitore",Invitati!$K$5:$K$124,"&lt;&gt;Chiuso"))</f>
        <v/>
      </c>
    </row>
    <row r="11" ht="25" customHeight="1">
      <c r="A11" s="7" t="inlineStr">
        <is>
          <t>Importo extra stimato registrato</t>
        </is>
      </c>
      <c r="B11" s="37">
        <f>IF($B$4=0,"",SUM(Invitati!$M$5:$M$124))</f>
        <v/>
      </c>
    </row>
    <row r="12" ht="25" customHeight="1">
      <c r="A12" s="3" t="inlineStr">
        <is>
          <t>Quota persone con esigenza gestita</t>
        </is>
      </c>
      <c r="B12" s="14">
        <f>IFERROR((SUMIFS(Invitati!$H$5:$H$124,Invitati!$C$5:$C$124,"Sì",Invitati!$F$5:$F$124,"&lt;&gt;",Invitati!$F$5:$F$124,"&lt;&gt;Nessuna dichiarata",Invitati!$K$5:$K$124,"Confermato dal fornitore")+SUMIFS(Invitati!$H$5:$H$124,Invitati!$C$5:$C$124,"Sì",Invitati!$F$5:$F$124,"&lt;&gt;",Invitati!$F$5:$F$124,"&lt;&gt;Nessuna dichiarata",Invitati!$K$5:$K$124,"Chiuso"))/SUMIFS(Invitati!$H$5:$H$124,Invitati!$C$5:$C$124,"Sì",Invitati!$F$5:$F$124,"&lt;&gt;",Invitati!$F$5:$F$124,"&lt;&gt;Nessuna dichiarata"),"")</f>
        <v/>
      </c>
    </row>
    <row r="13" ht="25" customHeight="1">
      <c r="A13" s="7" t="inlineStr">
        <is>
          <t>Avvisi aperti per controllo umano</t>
        </is>
      </c>
      <c r="B13" s="36">
        <f>IF($B$4=0,"",COUNTIFS(Invitati!$B$5:$B$124,"&lt;&gt;",Invitati!$N$5:$N$124,"&lt;&gt;"))</f>
        <v/>
      </c>
    </row>
    <row r="14" ht="25" customHeight="1">
      <c r="A14" s="3" t="inlineStr">
        <is>
          <t>Ultimo aggiornamento registrato</t>
        </is>
      </c>
      <c r="B14" s="38">
        <f>IF(COUNT(Invitati!$L$5:$L$124)=0,"",MAX(Invitati!$L$5:$L$124))</f>
        <v/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2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8" customWidth="1" min="3" max="3"/>
    <col width="29" customWidth="1" min="4" max="4"/>
    <col width="14" customWidth="1" min="5" max="5"/>
    <col width="26" customWidth="1" min="6" max="6"/>
    <col width="43" customWidth="1" min="7" max="7"/>
    <col width="14" customWidth="1" min="8" max="8"/>
    <col width="28" customWidth="1" min="9" max="9"/>
    <col width="24" customWidth="1" min="10" max="10"/>
    <col width="27" customWidth="1" min="11" max="11"/>
    <col width="17" customWidth="1" min="12" max="12"/>
    <col width="20" customWidth="1" min="13" max="13"/>
    <col width="34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30" customHeight="1">
      <c r="A1" s="1" t="inlineStr">
        <is>
          <t>Esigenze alimentari invitati matrimonio — Registro invitati</t>
        </is>
      </c>
    </row>
    <row r="2" ht="24" customHeight="1">
      <c r="A2" s="16" t="inlineStr">
        <is>
          <t>Le celle gialle sono modificabili; gli avvisi richiedono un controllo umano. Gli esempi sono interamente fittizi.</t>
        </is>
      </c>
    </row>
    <row r="3"/>
    <row r="4" ht="42" customHeight="1">
      <c r="A4" s="2" t="inlineStr">
        <is>
          <t>ID</t>
        </is>
      </c>
      <c r="B4" s="2" t="inlineStr">
        <is>
          <t>Invitato</t>
        </is>
      </c>
      <c r="C4" s="2" t="inlineStr">
        <is>
          <t>Conferma presenza</t>
        </is>
      </c>
      <c r="D4" s="2" t="inlineStr">
        <is>
          <t>Attività / pasto</t>
        </is>
      </c>
      <c r="E4" s="2" t="inlineStr">
        <is>
          <t>Data pasto</t>
        </is>
      </c>
      <c r="F4" s="2" t="inlineStr">
        <is>
          <t>Esigenza dichiarata</t>
        </is>
      </c>
      <c r="G4" s="2" t="inlineStr">
        <is>
          <t>Dettaglio dichiarato</t>
        </is>
      </c>
      <c r="H4" s="2" t="inlineStr">
        <is>
          <t>Quantità pasti</t>
        </is>
      </c>
      <c r="I4" s="2" t="inlineStr">
        <is>
          <t>Fornitore</t>
        </is>
      </c>
      <c r="J4" s="2" t="inlineStr">
        <is>
          <t>Responsabile</t>
        </is>
      </c>
      <c r="K4" s="2" t="inlineStr">
        <is>
          <t>Stato gestione</t>
        </is>
      </c>
      <c r="L4" s="2" t="inlineStr">
        <is>
          <t>Data aggiornamento</t>
        </is>
      </c>
      <c r="M4" s="2" t="inlineStr">
        <is>
          <t>Importo extra stimato</t>
        </is>
      </c>
      <c r="N4" s="2" t="inlineStr">
        <is>
          <t>Avviso per controllo umano</t>
        </is>
      </c>
    </row>
    <row r="5" ht="30" customHeight="1">
      <c r="A5" s="17">
        <f>IF(B5="","",ROW()-4)</f>
        <v/>
      </c>
      <c r="B5" s="18" t="inlineStr">
        <is>
          <t>Invitato Fittizio 001</t>
        </is>
      </c>
      <c r="C5" s="19" t="inlineStr">
        <is>
          <t>Sì</t>
        </is>
      </c>
      <c r="D5" s="18" t="inlineStr">
        <is>
          <t>Cena dell'evento fittizio</t>
        </is>
      </c>
      <c r="E5" s="39" t="n">
        <v>46553</v>
      </c>
      <c r="F5" s="18" t="inlineStr">
        <is>
          <t>Vegetariano</t>
        </is>
      </c>
      <c r="G5" s="18" t="inlineStr">
        <is>
          <t>Menu senza carne richiesto dall'Invitato Fittizio 001</t>
        </is>
      </c>
      <c r="H5" s="40" t="n">
        <v>1</v>
      </c>
      <c r="I5" s="18" t="inlineStr">
        <is>
          <t>Catering Fittizio Aurora</t>
        </is>
      </c>
      <c r="J5" s="18" t="inlineStr">
        <is>
          <t>Responsabile Fittizio A</t>
        </is>
      </c>
      <c r="K5" s="18" t="inlineStr">
        <is>
          <t>Confermato dal fornitore</t>
        </is>
      </c>
      <c r="L5" s="39" t="n">
        <v>46256</v>
      </c>
      <c r="M5" s="41" t="n">
        <v>12.5</v>
      </c>
      <c r="N5" s="3">
        <f>IF(B5="","",IF(C5="","Conferma da indicare",IF(C5="No","",IF(C5="In attesa","Conferma da raccogliere",IF(OR(D5="",E5="",H5=""),"Dati pasto incompleti",IF(F5="","Esigenza da indicare",IF(AND(F5&lt;&gt;"Nessuna dichiarata",G5=""),"Dettaglio da verificare",IF(K5="","Stato da indicare",IF(AND(F5&lt;&gt;"Nessuna dichiarata",OR(I5="",J5="")),"Assegnazione incompleta",IF(OR(K5="Da verificare",K5="Da comunicare"),"Controllo umano richiesto",IF(AND(F5&lt;&gt;"Nessuna dichiarata",ISNUMBER(E5),E5-TODAY()&lt;=$V$5,NOT(OR(K5="Confermato dal fornitore",K5="Chiuso"))),"Scadenza vicina: controllo umano",IF(AND(K5="Confermato dal fornitore",L5=""),"Data aggiornamento mancante",""))))))))))))</f>
        <v/>
      </c>
      <c r="P5">
        <f>IFERROR(INDEX(Parametri!$A$5:$A$7,ROW()-4),"")</f>
        <v/>
      </c>
      <c r="Q5">
        <f>IFERROR(INDEX(Parametri!$C$5:$C$8,ROW()-4),"")</f>
        <v/>
      </c>
      <c r="R5">
        <f>IFERROR(INDEX(Parametri!$E$5:$E$11,ROW()-4),"")</f>
        <v/>
      </c>
      <c r="S5">
        <f>IFERROR(INDEX(Parametri!$G$5:$G$7,ROW()-4),"")</f>
        <v/>
      </c>
      <c r="T5">
        <f>IFERROR(INDEX(Parametri!$I$5:$I$8,ROW()-4),"")</f>
        <v/>
      </c>
      <c r="U5">
        <f>IFERROR(INDEX(Parametri!$K$5:$K$9,ROW()-4),"")</f>
        <v/>
      </c>
      <c r="V5">
        <f>Parametri!$N$5</f>
        <v/>
      </c>
    </row>
    <row r="6" ht="30" customHeight="1">
      <c r="A6" s="23">
        <f>IF(B6="","",ROW()-4)</f>
        <v/>
      </c>
      <c r="B6" s="18" t="inlineStr">
        <is>
          <t>Invitato Fittizio 002</t>
        </is>
      </c>
      <c r="C6" s="19" t="inlineStr">
        <is>
          <t>Sì</t>
        </is>
      </c>
      <c r="D6" s="18" t="inlineStr">
        <is>
          <t>Cena dell'evento fittizio</t>
        </is>
      </c>
      <c r="E6" s="39" t="n">
        <v>46553</v>
      </c>
      <c r="F6" s="18" t="inlineStr">
        <is>
          <t>Allergia dichiarata</t>
        </is>
      </c>
      <c r="G6" s="18" t="inlineStr">
        <is>
          <t>Frutta a guscio dichiarata dall'Invitato Fittizio 002</t>
        </is>
      </c>
      <c r="H6" s="40" t="n">
        <v>1</v>
      </c>
      <c r="I6" s="18" t="inlineStr">
        <is>
          <t>Catering Fittizio Aurora</t>
        </is>
      </c>
      <c r="J6" s="18" t="inlineStr">
        <is>
          <t>Responsabile Fittizio B</t>
        </is>
      </c>
      <c r="K6" s="18" t="inlineStr">
        <is>
          <t>Comunicato</t>
        </is>
      </c>
      <c r="L6" s="39" t="n">
        <v>46262</v>
      </c>
      <c r="M6" s="41" t="n">
        <v>18</v>
      </c>
      <c r="N6" s="7">
        <f>IF(B6="","",IF(C6="","Conferma da indicare",IF(C6="No","",IF(C6="In attesa","Conferma da raccogliere",IF(OR(D6="",E6="",H6=""),"Dati pasto incompleti",IF(F6="","Esigenza da indicare",IF(AND(F6&lt;&gt;"Nessuna dichiarata",G6=""),"Dettaglio da verificare",IF(K6="","Stato da indicare",IF(AND(F6&lt;&gt;"Nessuna dichiarata",OR(I6="",J6="")),"Assegnazione incompleta",IF(OR(K6="Da verificare",K6="Da comunicare"),"Controllo umano richiesto",IF(AND(F6&lt;&gt;"Nessuna dichiarata",ISNUMBER(E6),E6-TODAY()&lt;=$V$5,NOT(OR(K6="Confermato dal fornitore",K6="Chiuso"))),"Scadenza vicina: controllo umano",IF(AND(K6="Confermato dal fornitore",L6=""),"Data aggiornamento mancante",""))))))))))))</f>
        <v/>
      </c>
      <c r="P6">
        <f>IFERROR(INDEX(Parametri!$A$5:$A$7,ROW()-4),"")</f>
        <v/>
      </c>
      <c r="Q6">
        <f>IFERROR(INDEX(Parametri!$C$5:$C$8,ROW()-4),"")</f>
        <v/>
      </c>
      <c r="R6">
        <f>IFERROR(INDEX(Parametri!$E$5:$E$11,ROW()-4),"")</f>
        <v/>
      </c>
      <c r="S6">
        <f>IFERROR(INDEX(Parametri!$G$5:$G$7,ROW()-4),"")</f>
        <v/>
      </c>
      <c r="T6">
        <f>IFERROR(INDEX(Parametri!$I$5:$I$8,ROW()-4),"")</f>
        <v/>
      </c>
      <c r="U6">
        <f>IFERROR(INDEX(Parametri!$K$5:$K$9,ROW()-4),"")</f>
        <v/>
      </c>
      <c r="V6">
        <f>Parametri!$N$6</f>
        <v/>
      </c>
    </row>
    <row r="7" ht="30" customHeight="1">
      <c r="A7" s="17">
        <f>IF(B7="","",ROW()-4)</f>
        <v/>
      </c>
      <c r="B7" s="18" t="inlineStr">
        <is>
          <t>Invitato Fittizio 003</t>
        </is>
      </c>
      <c r="C7" s="19" t="inlineStr">
        <is>
          <t>In attesa</t>
        </is>
      </c>
      <c r="D7" s="18" t="inlineStr">
        <is>
          <t>Aperitivo dell'evento fittizio</t>
        </is>
      </c>
      <c r="E7" s="39" t="n">
        <v>46553</v>
      </c>
      <c r="F7" s="18" t="inlineStr">
        <is>
          <t>Vegano</t>
        </is>
      </c>
      <c r="G7" s="18" t="inlineStr">
        <is>
          <t>Preferenza dichiarata dall'Invitato Fittizio 003</t>
        </is>
      </c>
      <c r="H7" s="40" t="n">
        <v>1</v>
      </c>
      <c r="I7" s="18" t="inlineStr">
        <is>
          <t>Servizio Fittizio Banchetti</t>
        </is>
      </c>
      <c r="J7" s="18" t="inlineStr">
        <is>
          <t>Responsabile Fittizio A</t>
        </is>
      </c>
      <c r="K7" s="18" t="inlineStr">
        <is>
          <t>Da verificare</t>
        </is>
      </c>
      <c r="L7" s="39" t="n">
        <v>46023</v>
      </c>
      <c r="M7" s="41" t="n">
        <v>0</v>
      </c>
      <c r="N7" s="3">
        <f>IF(B7="","",IF(C7="","Conferma da indicare",IF(C7="No","",IF(C7="In attesa","Conferma da raccogliere",IF(OR(D7="",E7="",H7=""),"Dati pasto incompleti",IF(F7="","Esigenza da indicare",IF(AND(F7&lt;&gt;"Nessuna dichiarata",G7=""),"Dettaglio da verificare",IF(K7="","Stato da indicare",IF(AND(F7&lt;&gt;"Nessuna dichiarata",OR(I7="",J7="")),"Assegnazione incompleta",IF(OR(K7="Da verificare",K7="Da comunicare"),"Controllo umano richiesto",IF(AND(F7&lt;&gt;"Nessuna dichiarata",ISNUMBER(E7),E7-TODAY()&lt;=$V$5,NOT(OR(K7="Confermato dal fornitore",K7="Chiuso"))),"Scadenza vicina: controllo umano",IF(AND(K7="Confermato dal fornitore",L7=""),"Data aggiornamento mancante",""))))))))))))</f>
        <v/>
      </c>
      <c r="P7">
        <f>IFERROR(INDEX(Parametri!$A$5:$A$7,ROW()-4),"")</f>
        <v/>
      </c>
      <c r="Q7">
        <f>IFERROR(INDEX(Parametri!$C$5:$C$8,ROW()-4),"")</f>
        <v/>
      </c>
      <c r="R7">
        <f>IFERROR(INDEX(Parametri!$E$5:$E$11,ROW()-4),"")</f>
        <v/>
      </c>
      <c r="S7">
        <f>IFERROR(INDEX(Parametri!$G$5:$G$7,ROW()-4),"")</f>
        <v/>
      </c>
      <c r="T7">
        <f>IFERROR(INDEX(Parametri!$I$5:$I$8,ROW()-4),"")</f>
        <v/>
      </c>
      <c r="U7">
        <f>IFERROR(INDEX(Parametri!$K$5:$K$9,ROW()-4),"")</f>
        <v/>
      </c>
      <c r="V7">
        <f>Parametri!$N$7</f>
        <v/>
      </c>
    </row>
    <row r="8" ht="30" customHeight="1">
      <c r="A8" s="23">
        <f>IF(B8="","",ROW()-4)</f>
        <v/>
      </c>
      <c r="B8" s="18" t="inlineStr">
        <is>
          <t>Invitato Fittizio 004</t>
        </is>
      </c>
      <c r="C8" s="19" t="inlineStr">
        <is>
          <t>No</t>
        </is>
      </c>
      <c r="D8" s="18" t="n"/>
      <c r="E8" s="39" t="n"/>
      <c r="F8" s="18" t="inlineStr">
        <is>
          <t>Nessuna dichiarata</t>
        </is>
      </c>
      <c r="G8" s="18" t="n"/>
      <c r="H8" s="40" t="n"/>
      <c r="I8" s="18" t="n"/>
      <c r="J8" s="18" t="inlineStr">
        <is>
          <t>Responsabile Fittizio C</t>
        </is>
      </c>
      <c r="K8" s="18" t="inlineStr">
        <is>
          <t>Chiuso</t>
        </is>
      </c>
      <c r="L8" s="39" t="n">
        <v>46268</v>
      </c>
      <c r="M8" s="41" t="n"/>
      <c r="N8" s="7">
        <f>IF(B8="","",IF(C8="","Conferma da indicare",IF(C8="No","",IF(C8="In attesa","Conferma da raccogliere",IF(OR(D8="",E8="",H8=""),"Dati pasto incompleti",IF(F8="","Esigenza da indicare",IF(AND(F8&lt;&gt;"Nessuna dichiarata",G8=""),"Dettaglio da verificare",IF(K8="","Stato da indicare",IF(AND(F8&lt;&gt;"Nessuna dichiarata",OR(I8="",J8="")),"Assegnazione incompleta",IF(OR(K8="Da verificare",K8="Da comunicare"),"Controllo umano richiesto",IF(AND(F8&lt;&gt;"Nessuna dichiarata",ISNUMBER(E8),E8-TODAY()&lt;=$V$5,NOT(OR(K8="Confermato dal fornitore",K8="Chiuso"))),"Scadenza vicina: controllo umano",IF(AND(K8="Confermato dal fornitore",L8=""),"Data aggiornamento mancante",""))))))))))))</f>
        <v/>
      </c>
      <c r="P8">
        <f>IFERROR(INDEX(Parametri!$A$5:$A$7,ROW()-4),"")</f>
        <v/>
      </c>
      <c r="Q8">
        <f>IFERROR(INDEX(Parametri!$C$5:$C$8,ROW()-4),"")</f>
        <v/>
      </c>
      <c r="R8">
        <f>IFERROR(INDEX(Parametri!$E$5:$E$11,ROW()-4),"")</f>
        <v/>
      </c>
      <c r="S8">
        <f>IFERROR(INDEX(Parametri!$G$5:$G$7,ROW()-4),"")</f>
        <v/>
      </c>
      <c r="T8">
        <f>IFERROR(INDEX(Parametri!$I$5:$I$8,ROW()-4),"")</f>
        <v/>
      </c>
      <c r="U8">
        <f>IFERROR(INDEX(Parametri!$K$5:$K$9,ROW()-4),"")</f>
        <v/>
      </c>
      <c r="V8">
        <f>Parametri!$N$8</f>
        <v/>
      </c>
    </row>
    <row r="9" ht="30" customHeight="1">
      <c r="A9" s="17">
        <f>IF(B9="","",ROW()-4)</f>
        <v/>
      </c>
      <c r="B9" s="18" t="inlineStr">
        <is>
          <t>Invitato Fittizio 005 con accompagnatore fittizio</t>
        </is>
      </c>
      <c r="C9" s="19" t="inlineStr">
        <is>
          <t>Sì</t>
        </is>
      </c>
      <c r="D9" s="18" t="inlineStr">
        <is>
          <t>Cena dell'evento fittizio</t>
        </is>
      </c>
      <c r="E9" s="39" t="n">
        <v>46553</v>
      </c>
      <c r="F9" s="18" t="inlineStr">
        <is>
          <t>Senza glutine dichiarato</t>
        </is>
      </c>
      <c r="G9" s="18" t="inlineStr">
        <is>
          <t>Richiesta dichiarata di evitare ingredienti con glutine</t>
        </is>
      </c>
      <c r="H9" s="40" t="n">
        <v>2</v>
      </c>
      <c r="I9" s="18" t="inlineStr">
        <is>
          <t>Catering Fittizio Aurora</t>
        </is>
      </c>
      <c r="J9" s="18" t="inlineStr">
        <is>
          <t>Responsabile Fittizio C</t>
        </is>
      </c>
      <c r="K9" s="18" t="inlineStr">
        <is>
          <t>Confermato dal fornitore</t>
        </is>
      </c>
      <c r="L9" s="39" t="n">
        <v>46270</v>
      </c>
      <c r="M9" s="41" t="n">
        <v>25</v>
      </c>
      <c r="N9" s="3">
        <f>IF(B9="","",IF(C9="","Conferma da indicare",IF(C9="No","",IF(C9="In attesa","Conferma da raccogliere",IF(OR(D9="",E9="",H9=""),"Dati pasto incompleti",IF(F9="","Esigenza da indicare",IF(AND(F9&lt;&gt;"Nessuna dichiarata",G9=""),"Dettaglio da verificare",IF(K9="","Stato da indicare",IF(AND(F9&lt;&gt;"Nessuna dichiarata",OR(I9="",J9="")),"Assegnazione incompleta",IF(OR(K9="Da verificare",K9="Da comunicare"),"Controllo umano richiesto",IF(AND(F9&lt;&gt;"Nessuna dichiarata",ISNUMBER(E9),E9-TODAY()&lt;=$V$5,NOT(OR(K9="Confermato dal fornitore",K9="Chiuso"))),"Scadenza vicina: controllo umano",IF(AND(K9="Confermato dal fornitore",L9=""),"Data aggiornamento mancante",""))))))))))))</f>
        <v/>
      </c>
      <c r="P9">
        <f>IFERROR(INDEX(Parametri!$A$5:$A$7,ROW()-4),"")</f>
        <v/>
      </c>
      <c r="Q9">
        <f>IFERROR(INDEX(Parametri!$C$5:$C$8,ROW()-4),"")</f>
        <v/>
      </c>
      <c r="R9">
        <f>IFERROR(INDEX(Parametri!$E$5:$E$11,ROW()-4),"")</f>
        <v/>
      </c>
      <c r="S9">
        <f>IFERROR(INDEX(Parametri!$G$5:$G$7,ROW()-4),"")</f>
        <v/>
      </c>
      <c r="T9">
        <f>IFERROR(INDEX(Parametri!$I$5:$I$8,ROW()-4),"")</f>
        <v/>
      </c>
      <c r="U9">
        <f>IFERROR(INDEX(Parametri!$K$5:$K$9,ROW()-4),"")</f>
        <v/>
      </c>
      <c r="V9">
        <f>Parametri!$N$9</f>
        <v/>
      </c>
    </row>
    <row r="10" ht="30" customHeight="1">
      <c r="A10" s="23">
        <f>IF(B10="","",ROW()-4)</f>
        <v/>
      </c>
      <c r="B10" s="18" t="inlineStr">
        <is>
          <t>Invitato Fittizio 006</t>
        </is>
      </c>
      <c r="C10" s="19" t="inlineStr">
        <is>
          <t>Sì</t>
        </is>
      </c>
      <c r="D10" s="18" t="inlineStr">
        <is>
          <t>Aperitivo dell'evento fittizio</t>
        </is>
      </c>
      <c r="E10" s="39" t="n">
        <v>46553</v>
      </c>
      <c r="F10" s="18" t="inlineStr">
        <is>
          <t>Nessuna dichiarata</t>
        </is>
      </c>
      <c r="G10" s="18" t="n"/>
      <c r="H10" s="40" t="n">
        <v>1</v>
      </c>
      <c r="I10" s="18" t="inlineStr">
        <is>
          <t>Servizio Fittizio Banchetti</t>
        </is>
      </c>
      <c r="J10" s="18" t="inlineStr">
        <is>
          <t>Responsabile Fittizio D</t>
        </is>
      </c>
      <c r="K10" s="18" t="inlineStr">
        <is>
          <t>Chiuso</t>
        </is>
      </c>
      <c r="L10" s="39" t="n">
        <v>46272</v>
      </c>
      <c r="M10" s="41" t="n">
        <v>0</v>
      </c>
      <c r="N10" s="7">
        <f>IF(B10="","",IF(C10="","Conferma da indicare",IF(C10="No","",IF(C10="In attesa","Conferma da raccogliere",IF(OR(D10="",E10="",H10=""),"Dati pasto incompleti",IF(F10="","Esigenza da indicare",IF(AND(F10&lt;&gt;"Nessuna dichiarata",G10=""),"Dettaglio da verificare",IF(K10="","Stato da indicare",IF(AND(F10&lt;&gt;"Nessuna dichiarata",OR(I10="",J10="")),"Assegnazione incompleta",IF(OR(K10="Da verificare",K10="Da comunicare"),"Controllo umano richiesto",IF(AND(F10&lt;&gt;"Nessuna dichiarata",ISNUMBER(E10),E10-TODAY()&lt;=$V$5,NOT(OR(K10="Confermato dal fornitore",K10="Chiuso"))),"Scadenza vicina: controllo umano",IF(AND(K10="Confermato dal fornitore",L10=""),"Data aggiornamento mancante",""))))))))))))</f>
        <v/>
      </c>
      <c r="P10">
        <f>IFERROR(INDEX(Parametri!$A$5:$A$7,ROW()-4),"")</f>
        <v/>
      </c>
      <c r="Q10">
        <f>IFERROR(INDEX(Parametri!$C$5:$C$8,ROW()-4),"")</f>
        <v/>
      </c>
      <c r="R10">
        <f>IFERROR(INDEX(Parametri!$E$5:$E$11,ROW()-4),"")</f>
        <v/>
      </c>
      <c r="S10">
        <f>IFERROR(INDEX(Parametri!$G$5:$G$7,ROW()-4),"")</f>
        <v/>
      </c>
      <c r="T10">
        <f>IFERROR(INDEX(Parametri!$I$5:$I$8,ROW()-4),"")</f>
        <v/>
      </c>
      <c r="U10">
        <f>IFERROR(INDEX(Parametri!$K$5:$K$9,ROW()-4),"")</f>
        <v/>
      </c>
      <c r="V10">
        <f>Parametri!$N$10</f>
        <v/>
      </c>
    </row>
    <row r="11" ht="30" customHeight="1">
      <c r="A11" s="17">
        <f>IF(B11="","",ROW()-4)</f>
        <v/>
      </c>
      <c r="B11" s="18" t="inlineStr">
        <is>
          <t>Invitato Fittizio 007</t>
        </is>
      </c>
      <c r="C11" s="19" t="inlineStr">
        <is>
          <t>Sì</t>
        </is>
      </c>
      <c r="D11" s="18" t="inlineStr">
        <is>
          <t>Dessert dell'evento fittizio</t>
        </is>
      </c>
      <c r="E11" s="39" t="n">
        <v>46553</v>
      </c>
      <c r="F11" s="18" t="inlineStr">
        <is>
          <t>Senza lattosio</t>
        </is>
      </c>
      <c r="G11" s="18" t="inlineStr">
        <is>
          <t>Proposta senza lattosio richiesta dall'Invitato Fittizio 007</t>
        </is>
      </c>
      <c r="H11" s="40" t="n">
        <v>1</v>
      </c>
      <c r="I11" s="18" t="inlineStr">
        <is>
          <t>Pasticceria Fittizia Corallo</t>
        </is>
      </c>
      <c r="J11" s="18" t="inlineStr">
        <is>
          <t>Responsabile Fittizio B</t>
        </is>
      </c>
      <c r="K11" s="18" t="inlineStr">
        <is>
          <t>Da comunicare</t>
        </is>
      </c>
      <c r="L11" s="39" t="n">
        <v>46273</v>
      </c>
      <c r="M11" s="41" t="n">
        <v>7.5</v>
      </c>
      <c r="N11" s="3">
        <f>IF(B11="","",IF(C11="","Conferma da indicare",IF(C11="No","",IF(C11="In attesa","Conferma da raccogliere",IF(OR(D11="",E11="",H11=""),"Dati pasto incompleti",IF(F11="","Esigenza da indicare",IF(AND(F11&lt;&gt;"Nessuna dichiarata",G11=""),"Dettaglio da verificare",IF(K11="","Stato da indicare",IF(AND(F11&lt;&gt;"Nessuna dichiarata",OR(I11="",J11="")),"Assegnazione incompleta",IF(OR(K11="Da verificare",K11="Da comunicare"),"Controllo umano richiesto",IF(AND(F11&lt;&gt;"Nessuna dichiarata",ISNUMBER(E11),E11-TODAY()&lt;=$V$5,NOT(OR(K11="Confermato dal fornitore",K11="Chiuso"))),"Scadenza vicina: controllo umano",IF(AND(K11="Confermato dal fornitore",L11=""),"Data aggiornamento mancante",""))))))))))))</f>
        <v/>
      </c>
      <c r="P11">
        <f>IFERROR(INDEX(Parametri!$A$5:$A$7,ROW()-4),"")</f>
        <v/>
      </c>
      <c r="Q11">
        <f>IFERROR(INDEX(Parametri!$C$5:$C$8,ROW()-4),"")</f>
        <v/>
      </c>
      <c r="R11">
        <f>IFERROR(INDEX(Parametri!$E$5:$E$11,ROW()-4),"")</f>
        <v/>
      </c>
      <c r="S11">
        <f>IFERROR(INDEX(Parametri!$G$5:$G$7,ROW()-4),"")</f>
        <v/>
      </c>
      <c r="T11">
        <f>IFERROR(INDEX(Parametri!$I$5:$I$8,ROW()-4),"")</f>
        <v/>
      </c>
      <c r="U11">
        <f>IFERROR(INDEX(Parametri!$K$5:$K$9,ROW()-4),"")</f>
        <v/>
      </c>
    </row>
    <row r="12" ht="30" customHeight="1">
      <c r="A12" s="23">
        <f>IF(B12="","",ROW()-4)</f>
        <v/>
      </c>
      <c r="B12" s="18" t="inlineStr">
        <is>
          <t>Invitato Fittizio 008</t>
        </is>
      </c>
      <c r="C12" s="19" t="inlineStr">
        <is>
          <t>Sì</t>
        </is>
      </c>
      <c r="D12" s="18" t="inlineStr">
        <is>
          <t>Dopocena dell'evento fittizio</t>
        </is>
      </c>
      <c r="E12" s="39" t="n">
        <v>46553</v>
      </c>
      <c r="F12" s="18" t="inlineStr">
        <is>
          <t>Altro da verificare</t>
        </is>
      </c>
      <c r="G12" s="18" t="n"/>
      <c r="H12" s="40" t="n">
        <v>1</v>
      </c>
      <c r="I12" s="18" t="inlineStr">
        <is>
          <t>Servizio Fittizio Banchetti</t>
        </is>
      </c>
      <c r="J12" s="18" t="inlineStr">
        <is>
          <t>Responsabile Fittizio A</t>
        </is>
      </c>
      <c r="K12" s="18" t="inlineStr">
        <is>
          <t>Da verificare</t>
        </is>
      </c>
      <c r="L12" s="39" t="n">
        <v>46274</v>
      </c>
      <c r="M12" s="41" t="n">
        <v>0</v>
      </c>
      <c r="N12" s="7">
        <f>IF(B12="","",IF(C12="","Conferma da indicare",IF(C12="No","",IF(C12="In attesa","Conferma da raccogliere",IF(OR(D12="",E12="",H12=""),"Dati pasto incompleti",IF(F12="","Esigenza da indicare",IF(AND(F12&lt;&gt;"Nessuna dichiarata",G12=""),"Dettaglio da verificare",IF(K12="","Stato da indicare",IF(AND(F12&lt;&gt;"Nessuna dichiarata",OR(I12="",J12="")),"Assegnazione incompleta",IF(OR(K12="Da verificare",K12="Da comunicare"),"Controllo umano richiesto",IF(AND(F12&lt;&gt;"Nessuna dichiarata",ISNUMBER(E12),E12-TODAY()&lt;=$V$5,NOT(OR(K12="Confermato dal fornitore",K12="Chiuso"))),"Scadenza vicina: controllo umano",IF(AND(K12="Confermato dal fornitore",L12=""),"Data aggiornamento mancante",""))))))))))))</f>
        <v/>
      </c>
      <c r="P12">
        <f>IFERROR(INDEX(Parametri!$A$5:$A$7,ROW()-4),"")</f>
        <v/>
      </c>
      <c r="Q12">
        <f>IFERROR(INDEX(Parametri!$C$5:$C$8,ROW()-4),"")</f>
        <v/>
      </c>
      <c r="R12">
        <f>IFERROR(INDEX(Parametri!$E$5:$E$11,ROW()-4),"")</f>
        <v/>
      </c>
      <c r="S12">
        <f>IFERROR(INDEX(Parametri!$G$5:$G$7,ROW()-4),"")</f>
        <v/>
      </c>
      <c r="T12">
        <f>IFERROR(INDEX(Parametri!$I$5:$I$8,ROW()-4),"")</f>
        <v/>
      </c>
      <c r="U12">
        <f>IFERROR(INDEX(Parametri!$K$5:$K$9,ROW()-4),"")</f>
        <v/>
      </c>
    </row>
    <row r="13" ht="30" customHeight="1">
      <c r="A13" s="17">
        <f>IF(B13="","",ROW()-4)</f>
        <v/>
      </c>
      <c r="B13" s="18" t="inlineStr">
        <is>
          <t>Invitato Fittizio 009</t>
        </is>
      </c>
      <c r="C13" s="19" t="inlineStr">
        <is>
          <t>Sì</t>
        </is>
      </c>
      <c r="D13" s="18" t="inlineStr">
        <is>
          <t>Cena dell'evento fittizio</t>
        </is>
      </c>
      <c r="E13" s="39" t="n">
        <v>46553</v>
      </c>
      <c r="F13" s="18" t="inlineStr">
        <is>
          <t>Allergia dichiarata</t>
        </is>
      </c>
      <c r="G13" s="18" t="inlineStr">
        <is>
          <t>Sesamo dichiarato dall'Invitato Fittizio 009</t>
        </is>
      </c>
      <c r="H13" s="40" t="n">
        <v>1</v>
      </c>
      <c r="I13" s="18" t="n"/>
      <c r="J13" s="18" t="inlineStr">
        <is>
          <t>Responsabile Fittizio C</t>
        </is>
      </c>
      <c r="K13" s="18" t="inlineStr">
        <is>
          <t>Comunicato</t>
        </is>
      </c>
      <c r="L13" s="39" t="n">
        <v>46275</v>
      </c>
      <c r="M13" s="41" t="n">
        <v>100</v>
      </c>
      <c r="N13" s="3">
        <f>IF(B13="","",IF(C13="","Conferma da indicare",IF(C13="No","",IF(C13="In attesa","Conferma da raccogliere",IF(OR(D13="",E13="",H13=""),"Dati pasto incompleti",IF(F13="","Esigenza da indicare",IF(AND(F13&lt;&gt;"Nessuna dichiarata",G13=""),"Dettaglio da verificare",IF(K13="","Stato da indicare",IF(AND(F13&lt;&gt;"Nessuna dichiarata",OR(I13="",J13="")),"Assegnazione incompleta",IF(OR(K13="Da verificare",K13="Da comunicare"),"Controllo umano richiesto",IF(AND(F13&lt;&gt;"Nessuna dichiarata",ISNUMBER(E13),E13-TODAY()&lt;=$V$5,NOT(OR(K13="Confermato dal fornitore",K13="Chiuso"))),"Scadenza vicina: controllo umano",IF(AND(K13="Confermato dal fornitore",L13=""),"Data aggiornamento mancante",""))))))))))))</f>
        <v/>
      </c>
      <c r="P13">
        <f>IFERROR(INDEX(Parametri!$A$5:$A$7,ROW()-4),"")</f>
        <v/>
      </c>
      <c r="Q13">
        <f>IFERROR(INDEX(Parametri!$C$5:$C$8,ROW()-4),"")</f>
        <v/>
      </c>
      <c r="R13">
        <f>IFERROR(INDEX(Parametri!$E$5:$E$11,ROW()-4),"")</f>
        <v/>
      </c>
      <c r="S13">
        <f>IFERROR(INDEX(Parametri!$G$5:$G$7,ROW()-4),"")</f>
        <v/>
      </c>
      <c r="T13">
        <f>IFERROR(INDEX(Parametri!$I$5:$I$8,ROW()-4),"")</f>
        <v/>
      </c>
      <c r="U13">
        <f>IFERROR(INDEX(Parametri!$K$5:$K$9,ROW()-4),"")</f>
        <v/>
      </c>
    </row>
    <row r="14" ht="30" customHeight="1">
      <c r="A14" s="23">
        <f>IF(B14="","",ROW()-4)</f>
        <v/>
      </c>
      <c r="B14" s="18" t="inlineStr">
        <is>
          <t>Invitato Fittizio 010</t>
        </is>
      </c>
      <c r="C14" s="19" t="inlineStr">
        <is>
          <t>Sì</t>
        </is>
      </c>
      <c r="D14" s="18" t="inlineStr">
        <is>
          <t>Dessert dell'evento fittizio</t>
        </is>
      </c>
      <c r="E14" s="39" t="n">
        <v>46552</v>
      </c>
      <c r="F14" s="18" t="inlineStr">
        <is>
          <t>Vegano</t>
        </is>
      </c>
      <c r="G14" s="18" t="inlineStr">
        <is>
          <t>Dessert vegano richiesto dall'Invitato Fittizio 010</t>
        </is>
      </c>
      <c r="H14" s="40" t="n">
        <v>1</v>
      </c>
      <c r="I14" s="18" t="inlineStr">
        <is>
          <t>Pasticceria Fittizia Corallo</t>
        </is>
      </c>
      <c r="J14" s="18" t="inlineStr">
        <is>
          <t>Responsabile Fittizio D</t>
        </is>
      </c>
      <c r="K14" s="18" t="inlineStr">
        <is>
          <t>Confermato dal fornitore</t>
        </is>
      </c>
      <c r="L14" s="39" t="n"/>
      <c r="M14" s="41" t="n">
        <v>9</v>
      </c>
      <c r="N14" s="7">
        <f>IF(B14="","",IF(C14="","Conferma da indicare",IF(C14="No","",IF(C14="In attesa","Conferma da raccogliere",IF(OR(D14="",E14="",H14=""),"Dati pasto incompleti",IF(F14="","Esigenza da indicare",IF(AND(F14&lt;&gt;"Nessuna dichiarata",G14=""),"Dettaglio da verificare",IF(K14="","Stato da indicare",IF(AND(F14&lt;&gt;"Nessuna dichiarata",OR(I14="",J14="")),"Assegnazione incompleta",IF(OR(K14="Da verificare",K14="Da comunicare"),"Controllo umano richiesto",IF(AND(F14&lt;&gt;"Nessuna dichiarata",ISNUMBER(E14),E14-TODAY()&lt;=$V$5,NOT(OR(K14="Confermato dal fornitore",K14="Chiuso"))),"Scadenza vicina: controllo umano",IF(AND(K14="Confermato dal fornitore",L14=""),"Data aggiornamento mancante",""))))))))))))</f>
        <v/>
      </c>
      <c r="P14">
        <f>IFERROR(INDEX(Parametri!$A$5:$A$7,ROW()-4),"")</f>
        <v/>
      </c>
      <c r="Q14">
        <f>IFERROR(INDEX(Parametri!$C$5:$C$8,ROW()-4),"")</f>
        <v/>
      </c>
      <c r="R14">
        <f>IFERROR(INDEX(Parametri!$E$5:$E$11,ROW()-4),"")</f>
        <v/>
      </c>
      <c r="S14">
        <f>IFERROR(INDEX(Parametri!$G$5:$G$7,ROW()-4),"")</f>
        <v/>
      </c>
      <c r="T14">
        <f>IFERROR(INDEX(Parametri!$I$5:$I$8,ROW()-4),"")</f>
        <v/>
      </c>
      <c r="U14">
        <f>IFERROR(INDEX(Parametri!$K$5:$K$9,ROW()-4),"")</f>
        <v/>
      </c>
    </row>
    <row r="15" ht="30" customHeight="1">
      <c r="A15" s="17">
        <f>IF(B15="","",ROW()-4)</f>
        <v/>
      </c>
      <c r="B15" s="18" t="n"/>
      <c r="C15" s="19" t="n"/>
      <c r="D15" s="18" t="n"/>
      <c r="E15" s="39" t="n"/>
      <c r="F15" s="18" t="n"/>
      <c r="G15" s="18" t="n"/>
      <c r="H15" s="40" t="n"/>
      <c r="I15" s="18" t="n"/>
      <c r="J15" s="18" t="n"/>
      <c r="K15" s="18" t="n"/>
      <c r="L15" s="39" t="n"/>
      <c r="M15" s="41" t="n"/>
      <c r="N15" s="3">
        <f>IF(B15="","",IF(C15="","Conferma da indicare",IF(C15="No","",IF(C15="In attesa","Conferma da raccogliere",IF(OR(D15="",E15="",H15=""),"Dati pasto incompleti",IF(F15="","Esigenza da indicare",IF(AND(F15&lt;&gt;"Nessuna dichiarata",G15=""),"Dettaglio da verificare",IF(K15="","Stato da indicare",IF(AND(F15&lt;&gt;"Nessuna dichiarata",OR(I15="",J15="")),"Assegnazione incompleta",IF(OR(K15="Da verificare",K15="Da comunicare"),"Controllo umano richiesto",IF(AND(F15&lt;&gt;"Nessuna dichiarata",ISNUMBER(E15),E15-TODAY()&lt;=$V$5,NOT(OR(K15="Confermato dal fornitore",K15="Chiuso"))),"Scadenza vicina: controllo umano",IF(AND(K15="Confermato dal fornitore",L15=""),"Data aggiornamento mancante",""))))))))))))</f>
        <v/>
      </c>
      <c r="P15">
        <f>IFERROR(INDEX(Parametri!$A$5:$A$7,ROW()-4),"")</f>
        <v/>
      </c>
      <c r="Q15">
        <f>IFERROR(INDEX(Parametri!$C$5:$C$8,ROW()-4),"")</f>
        <v/>
      </c>
      <c r="R15">
        <f>IFERROR(INDEX(Parametri!$E$5:$E$11,ROW()-4),"")</f>
        <v/>
      </c>
      <c r="S15">
        <f>IFERROR(INDEX(Parametri!$G$5:$G$7,ROW()-4),"")</f>
        <v/>
      </c>
      <c r="T15">
        <f>IFERROR(INDEX(Parametri!$I$5:$I$8,ROW()-4),"")</f>
        <v/>
      </c>
      <c r="U15">
        <f>IFERROR(INDEX(Parametri!$K$5:$K$9,ROW()-4),"")</f>
        <v/>
      </c>
    </row>
    <row r="16" ht="30" customHeight="1">
      <c r="A16" s="23">
        <f>IF(B16="","",ROW()-4)</f>
        <v/>
      </c>
      <c r="B16" s="18" t="n"/>
      <c r="C16" s="19" t="n"/>
      <c r="D16" s="18" t="n"/>
      <c r="E16" s="39" t="n"/>
      <c r="F16" s="18" t="n"/>
      <c r="G16" s="18" t="n"/>
      <c r="H16" s="40" t="n"/>
      <c r="I16" s="18" t="n"/>
      <c r="J16" s="18" t="n"/>
      <c r="K16" s="18" t="n"/>
      <c r="L16" s="39" t="n"/>
      <c r="M16" s="41" t="n"/>
      <c r="N16" s="7">
        <f>IF(B16="","",IF(C16="","Conferma da indicare",IF(C16="No","",IF(C16="In attesa","Conferma da raccogliere",IF(OR(D16="",E16="",H16=""),"Dati pasto incompleti",IF(F16="","Esigenza da indicare",IF(AND(F16&lt;&gt;"Nessuna dichiarata",G16=""),"Dettaglio da verificare",IF(K16="","Stato da indicare",IF(AND(F16&lt;&gt;"Nessuna dichiarata",OR(I16="",J16="")),"Assegnazione incompleta",IF(OR(K16="Da verificare",K16="Da comunicare"),"Controllo umano richiesto",IF(AND(F16&lt;&gt;"Nessuna dichiarata",ISNUMBER(E16),E16-TODAY()&lt;=$V$5,NOT(OR(K16="Confermato dal fornitore",K16="Chiuso"))),"Scadenza vicina: controllo umano",IF(AND(K16="Confermato dal fornitore",L16=""),"Data aggiornamento mancante",""))))))))))))</f>
        <v/>
      </c>
      <c r="P16">
        <f>IFERROR(INDEX(Parametri!$A$5:$A$7,ROW()-4),"")</f>
        <v/>
      </c>
      <c r="Q16">
        <f>IFERROR(INDEX(Parametri!$C$5:$C$8,ROW()-4),"")</f>
        <v/>
      </c>
      <c r="R16">
        <f>IFERROR(INDEX(Parametri!$E$5:$E$11,ROW()-4),"")</f>
        <v/>
      </c>
      <c r="S16">
        <f>IFERROR(INDEX(Parametri!$G$5:$G$7,ROW()-4),"")</f>
        <v/>
      </c>
      <c r="T16">
        <f>IFERROR(INDEX(Parametri!$I$5:$I$8,ROW()-4),"")</f>
        <v/>
      </c>
      <c r="U16">
        <f>IFERROR(INDEX(Parametri!$K$5:$K$9,ROW()-4),"")</f>
        <v/>
      </c>
    </row>
    <row r="17" ht="30" customHeight="1">
      <c r="A17" s="17">
        <f>IF(B17="","",ROW()-4)</f>
        <v/>
      </c>
      <c r="B17" s="18" t="n"/>
      <c r="C17" s="19" t="n"/>
      <c r="D17" s="18" t="n"/>
      <c r="E17" s="39" t="n"/>
      <c r="F17" s="18" t="n"/>
      <c r="G17" s="18" t="n"/>
      <c r="H17" s="40" t="n"/>
      <c r="I17" s="18" t="n"/>
      <c r="J17" s="18" t="n"/>
      <c r="K17" s="18" t="n"/>
      <c r="L17" s="39" t="n"/>
      <c r="M17" s="41" t="n"/>
      <c r="N17" s="3">
        <f>IF(B17="","",IF(C17="","Conferma da indicare",IF(C17="No","",IF(C17="In attesa","Conferma da raccogliere",IF(OR(D17="",E17="",H17=""),"Dati pasto incompleti",IF(F17="","Esigenza da indicare",IF(AND(F17&lt;&gt;"Nessuna dichiarata",G17=""),"Dettaglio da verificare",IF(K17="","Stato da indicare",IF(AND(F17&lt;&gt;"Nessuna dichiarata",OR(I17="",J17="")),"Assegnazione incompleta",IF(OR(K17="Da verificare",K17="Da comunicare"),"Controllo umano richiesto",IF(AND(F17&lt;&gt;"Nessuna dichiarata",ISNUMBER(E17),E17-TODAY()&lt;=$V$5,NOT(OR(K17="Confermato dal fornitore",K17="Chiuso"))),"Scadenza vicina: controllo umano",IF(AND(K17="Confermato dal fornitore",L17=""),"Data aggiornamento mancante",""))))))))))))</f>
        <v/>
      </c>
      <c r="P17">
        <f>IFERROR(INDEX(Parametri!$A$5:$A$7,ROW()-4),"")</f>
        <v/>
      </c>
      <c r="Q17">
        <f>IFERROR(INDEX(Parametri!$C$5:$C$8,ROW()-4),"")</f>
        <v/>
      </c>
      <c r="R17">
        <f>IFERROR(INDEX(Parametri!$E$5:$E$11,ROW()-4),"")</f>
        <v/>
      </c>
      <c r="S17">
        <f>IFERROR(INDEX(Parametri!$G$5:$G$7,ROW()-4),"")</f>
        <v/>
      </c>
      <c r="T17">
        <f>IFERROR(INDEX(Parametri!$I$5:$I$8,ROW()-4),"")</f>
        <v/>
      </c>
      <c r="U17">
        <f>IFERROR(INDEX(Parametri!$K$5:$K$9,ROW()-4),"")</f>
        <v/>
      </c>
    </row>
    <row r="18" ht="30" customHeight="1">
      <c r="A18" s="23">
        <f>IF(B18="","",ROW()-4)</f>
        <v/>
      </c>
      <c r="B18" s="18" t="n"/>
      <c r="C18" s="19" t="n"/>
      <c r="D18" s="18" t="n"/>
      <c r="E18" s="39" t="n"/>
      <c r="F18" s="18" t="n"/>
      <c r="G18" s="18" t="n"/>
      <c r="H18" s="40" t="n"/>
      <c r="I18" s="18" t="n"/>
      <c r="J18" s="18" t="n"/>
      <c r="K18" s="18" t="n"/>
      <c r="L18" s="39" t="n"/>
      <c r="M18" s="41" t="n"/>
      <c r="N18" s="7">
        <f>IF(B18="","",IF(C18="","Conferma da indicare",IF(C18="No","",IF(C18="In attesa","Conferma da raccogliere",IF(OR(D18="",E18="",H18=""),"Dati pasto incompleti",IF(F18="","Esigenza da indicare",IF(AND(F18&lt;&gt;"Nessuna dichiarata",G18=""),"Dettaglio da verificare",IF(K18="","Stato da indicare",IF(AND(F18&lt;&gt;"Nessuna dichiarata",OR(I18="",J18="")),"Assegnazione incompleta",IF(OR(K18="Da verificare",K18="Da comunicare"),"Controllo umano richiesto",IF(AND(F18&lt;&gt;"Nessuna dichiarata",ISNUMBER(E18),E18-TODAY()&lt;=$V$5,NOT(OR(K18="Confermato dal fornitore",K18="Chiuso"))),"Scadenza vicina: controllo umano",IF(AND(K18="Confermato dal fornitore",L18=""),"Data aggiornamento mancante",""))))))))))))</f>
        <v/>
      </c>
      <c r="P18">
        <f>IFERROR(INDEX(Parametri!$A$5:$A$7,ROW()-4),"")</f>
        <v/>
      </c>
      <c r="Q18">
        <f>IFERROR(INDEX(Parametri!$C$5:$C$8,ROW()-4),"")</f>
        <v/>
      </c>
      <c r="R18">
        <f>IFERROR(INDEX(Parametri!$E$5:$E$11,ROW()-4),"")</f>
        <v/>
      </c>
      <c r="S18">
        <f>IFERROR(INDEX(Parametri!$G$5:$G$7,ROW()-4),"")</f>
        <v/>
      </c>
      <c r="T18">
        <f>IFERROR(INDEX(Parametri!$I$5:$I$8,ROW()-4),"")</f>
        <v/>
      </c>
      <c r="U18">
        <f>IFERROR(INDEX(Parametri!$K$5:$K$9,ROW()-4),"")</f>
        <v/>
      </c>
    </row>
    <row r="19" ht="30" customHeight="1">
      <c r="A19" s="17">
        <f>IF(B19="","",ROW()-4)</f>
        <v/>
      </c>
      <c r="B19" s="18" t="n"/>
      <c r="C19" s="19" t="n"/>
      <c r="D19" s="18" t="n"/>
      <c r="E19" s="39" t="n"/>
      <c r="F19" s="18" t="n"/>
      <c r="G19" s="18" t="n"/>
      <c r="H19" s="40" t="n"/>
      <c r="I19" s="18" t="n"/>
      <c r="J19" s="18" t="n"/>
      <c r="K19" s="18" t="n"/>
      <c r="L19" s="39" t="n"/>
      <c r="M19" s="41" t="n"/>
      <c r="N19" s="3">
        <f>IF(B19="","",IF(C19="","Conferma da indicare",IF(C19="No","",IF(C19="In attesa","Conferma da raccogliere",IF(OR(D19="",E19="",H19=""),"Dati pasto incompleti",IF(F19="","Esigenza da indicare",IF(AND(F19&lt;&gt;"Nessuna dichiarata",G19=""),"Dettaglio da verificare",IF(K19="","Stato da indicare",IF(AND(F19&lt;&gt;"Nessuna dichiarata",OR(I19="",J19="")),"Assegnazione incompleta",IF(OR(K19="Da verificare",K19="Da comunicare"),"Controllo umano richiesto",IF(AND(F19&lt;&gt;"Nessuna dichiarata",ISNUMBER(E19),E19-TODAY()&lt;=$V$5,NOT(OR(K19="Confermato dal fornitore",K19="Chiuso"))),"Scadenza vicina: controllo umano",IF(AND(K19="Confermato dal fornitore",L19=""),"Data aggiornamento mancante",""))))))))))))</f>
        <v/>
      </c>
      <c r="P19">
        <f>IFERROR(INDEX(Parametri!$A$5:$A$7,ROW()-4),"")</f>
        <v/>
      </c>
      <c r="Q19">
        <f>IFERROR(INDEX(Parametri!$C$5:$C$8,ROW()-4),"")</f>
        <v/>
      </c>
      <c r="R19">
        <f>IFERROR(INDEX(Parametri!$E$5:$E$11,ROW()-4),"")</f>
        <v/>
      </c>
      <c r="S19">
        <f>IFERROR(INDEX(Parametri!$G$5:$G$7,ROW()-4),"")</f>
        <v/>
      </c>
      <c r="T19">
        <f>IFERROR(INDEX(Parametri!$I$5:$I$8,ROW()-4),"")</f>
        <v/>
      </c>
      <c r="U19">
        <f>IFERROR(INDEX(Parametri!$K$5:$K$9,ROW()-4),"")</f>
        <v/>
      </c>
    </row>
    <row r="20" ht="30" customHeight="1">
      <c r="A20" s="23">
        <f>IF(B20="","",ROW()-4)</f>
        <v/>
      </c>
      <c r="B20" s="18" t="n"/>
      <c r="C20" s="19" t="n"/>
      <c r="D20" s="18" t="n"/>
      <c r="E20" s="39" t="n"/>
      <c r="F20" s="18" t="n"/>
      <c r="G20" s="18" t="n"/>
      <c r="H20" s="40" t="n"/>
      <c r="I20" s="18" t="n"/>
      <c r="J20" s="18" t="n"/>
      <c r="K20" s="18" t="n"/>
      <c r="L20" s="39" t="n"/>
      <c r="M20" s="41" t="n"/>
      <c r="N20" s="7">
        <f>IF(B20="","",IF(C20="","Conferma da indicare",IF(C20="No","",IF(C20="In attesa","Conferma da raccogliere",IF(OR(D20="",E20="",H20=""),"Dati pasto incompleti",IF(F20="","Esigenza da indicare",IF(AND(F20&lt;&gt;"Nessuna dichiarata",G20=""),"Dettaglio da verificare",IF(K20="","Stato da indicare",IF(AND(F20&lt;&gt;"Nessuna dichiarata",OR(I20="",J20="")),"Assegnazione incompleta",IF(OR(K20="Da verificare",K20="Da comunicare"),"Controllo umano richiesto",IF(AND(F20&lt;&gt;"Nessuna dichiarata",ISNUMBER(E20),E20-TODAY()&lt;=$V$5,NOT(OR(K20="Confermato dal fornitore",K20="Chiuso"))),"Scadenza vicina: controllo umano",IF(AND(K20="Confermato dal fornitore",L20=""),"Data aggiornamento mancante",""))))))))))))</f>
        <v/>
      </c>
      <c r="P20">
        <f>IFERROR(INDEX(Parametri!$A$5:$A$7,ROW()-4),"")</f>
        <v/>
      </c>
      <c r="Q20">
        <f>IFERROR(INDEX(Parametri!$C$5:$C$8,ROW()-4),"")</f>
        <v/>
      </c>
      <c r="R20">
        <f>IFERROR(INDEX(Parametri!$E$5:$E$11,ROW()-4),"")</f>
        <v/>
      </c>
      <c r="S20">
        <f>IFERROR(INDEX(Parametri!$G$5:$G$7,ROW()-4),"")</f>
        <v/>
      </c>
      <c r="T20">
        <f>IFERROR(INDEX(Parametri!$I$5:$I$8,ROW()-4),"")</f>
        <v/>
      </c>
      <c r="U20">
        <f>IFERROR(INDEX(Parametri!$K$5:$K$9,ROW()-4),"")</f>
        <v/>
      </c>
    </row>
    <row r="21" ht="30" customHeight="1">
      <c r="A21" s="17">
        <f>IF(B21="","",ROW()-4)</f>
        <v/>
      </c>
      <c r="B21" s="18" t="n"/>
      <c r="C21" s="19" t="n"/>
      <c r="D21" s="18" t="n"/>
      <c r="E21" s="39" t="n"/>
      <c r="F21" s="18" t="n"/>
      <c r="G21" s="18" t="n"/>
      <c r="H21" s="40" t="n"/>
      <c r="I21" s="18" t="n"/>
      <c r="J21" s="18" t="n"/>
      <c r="K21" s="18" t="n"/>
      <c r="L21" s="39" t="n"/>
      <c r="M21" s="41" t="n"/>
      <c r="N21" s="3">
        <f>IF(B21="","",IF(C21="","Conferma da indicare",IF(C21="No","",IF(C21="In attesa","Conferma da raccogliere",IF(OR(D21="",E21="",H21=""),"Dati pasto incompleti",IF(F21="","Esigenza da indicare",IF(AND(F21&lt;&gt;"Nessuna dichiarata",G21=""),"Dettaglio da verificare",IF(K21="","Stato da indicare",IF(AND(F21&lt;&gt;"Nessuna dichiarata",OR(I21="",J21="")),"Assegnazione incompleta",IF(OR(K21="Da verificare",K21="Da comunicare"),"Controllo umano richiesto",IF(AND(F21&lt;&gt;"Nessuna dichiarata",ISNUMBER(E21),E21-TODAY()&lt;=$V$5,NOT(OR(K21="Confermato dal fornitore",K21="Chiuso"))),"Scadenza vicina: controllo umano",IF(AND(K21="Confermato dal fornitore",L21=""),"Data aggiornamento mancante",""))))))))))))</f>
        <v/>
      </c>
      <c r="P21">
        <f>IFERROR(INDEX(Parametri!$A$5:$A$7,ROW()-4),"")</f>
        <v/>
      </c>
      <c r="Q21">
        <f>IFERROR(INDEX(Parametri!$C$5:$C$8,ROW()-4),"")</f>
        <v/>
      </c>
      <c r="R21">
        <f>IFERROR(INDEX(Parametri!$E$5:$E$11,ROW()-4),"")</f>
        <v/>
      </c>
      <c r="S21">
        <f>IFERROR(INDEX(Parametri!$G$5:$G$7,ROW()-4),"")</f>
        <v/>
      </c>
      <c r="T21">
        <f>IFERROR(INDEX(Parametri!$I$5:$I$8,ROW()-4),"")</f>
        <v/>
      </c>
      <c r="U21">
        <f>IFERROR(INDEX(Parametri!$K$5:$K$9,ROW()-4),"")</f>
        <v/>
      </c>
    </row>
    <row r="22" ht="30" customHeight="1">
      <c r="A22" s="23">
        <f>IF(B22="","",ROW()-4)</f>
        <v/>
      </c>
      <c r="B22" s="18" t="n"/>
      <c r="C22" s="19" t="n"/>
      <c r="D22" s="18" t="n"/>
      <c r="E22" s="39" t="n"/>
      <c r="F22" s="18" t="n"/>
      <c r="G22" s="18" t="n"/>
      <c r="H22" s="40" t="n"/>
      <c r="I22" s="18" t="n"/>
      <c r="J22" s="18" t="n"/>
      <c r="K22" s="18" t="n"/>
      <c r="L22" s="39" t="n"/>
      <c r="M22" s="41" t="n"/>
      <c r="N22" s="7">
        <f>IF(B22="","",IF(C22="","Conferma da indicare",IF(C22="No","",IF(C22="In attesa","Conferma da raccogliere",IF(OR(D22="",E22="",H22=""),"Dati pasto incompleti",IF(F22="","Esigenza da indicare",IF(AND(F22&lt;&gt;"Nessuna dichiarata",G22=""),"Dettaglio da verificare",IF(K22="","Stato da indicare",IF(AND(F22&lt;&gt;"Nessuna dichiarata",OR(I22="",J22="")),"Assegnazione incompleta",IF(OR(K22="Da verificare",K22="Da comunicare"),"Controllo umano richiesto",IF(AND(F22&lt;&gt;"Nessuna dichiarata",ISNUMBER(E22),E22-TODAY()&lt;=$V$5,NOT(OR(K22="Confermato dal fornitore",K22="Chiuso"))),"Scadenza vicina: controllo umano",IF(AND(K22="Confermato dal fornitore",L22=""),"Data aggiornamento mancante",""))))))))))))</f>
        <v/>
      </c>
      <c r="P22">
        <f>IFERROR(INDEX(Parametri!$A$5:$A$7,ROW()-4),"")</f>
        <v/>
      </c>
      <c r="Q22">
        <f>IFERROR(INDEX(Parametri!$C$5:$C$8,ROW()-4),"")</f>
        <v/>
      </c>
      <c r="R22">
        <f>IFERROR(INDEX(Parametri!$E$5:$E$11,ROW()-4),"")</f>
        <v/>
      </c>
      <c r="S22">
        <f>IFERROR(INDEX(Parametri!$G$5:$G$7,ROW()-4),"")</f>
        <v/>
      </c>
      <c r="T22">
        <f>IFERROR(INDEX(Parametri!$I$5:$I$8,ROW()-4),"")</f>
        <v/>
      </c>
      <c r="U22">
        <f>IFERROR(INDEX(Parametri!$K$5:$K$9,ROW()-4),"")</f>
        <v/>
      </c>
    </row>
    <row r="23" ht="30" customHeight="1">
      <c r="A23" s="17">
        <f>IF(B23="","",ROW()-4)</f>
        <v/>
      </c>
      <c r="B23" s="18" t="n"/>
      <c r="C23" s="19" t="n"/>
      <c r="D23" s="18" t="n"/>
      <c r="E23" s="39" t="n"/>
      <c r="F23" s="18" t="n"/>
      <c r="G23" s="18" t="n"/>
      <c r="H23" s="40" t="n"/>
      <c r="I23" s="18" t="n"/>
      <c r="J23" s="18" t="n"/>
      <c r="K23" s="18" t="n"/>
      <c r="L23" s="39" t="n"/>
      <c r="M23" s="41" t="n"/>
      <c r="N23" s="3">
        <f>IF(B23="","",IF(C23="","Conferma da indicare",IF(C23="No","",IF(C23="In attesa","Conferma da raccogliere",IF(OR(D23="",E23="",H23=""),"Dati pasto incompleti",IF(F23="","Esigenza da indicare",IF(AND(F23&lt;&gt;"Nessuna dichiarata",G23=""),"Dettaglio da verificare",IF(K23="","Stato da indicare",IF(AND(F23&lt;&gt;"Nessuna dichiarata",OR(I23="",J23="")),"Assegnazione incompleta",IF(OR(K23="Da verificare",K23="Da comunicare"),"Controllo umano richiesto",IF(AND(F23&lt;&gt;"Nessuna dichiarata",ISNUMBER(E23),E23-TODAY()&lt;=$V$5,NOT(OR(K23="Confermato dal fornitore",K23="Chiuso"))),"Scadenza vicina: controllo umano",IF(AND(K23="Confermato dal fornitore",L23=""),"Data aggiornamento mancante",""))))))))))))</f>
        <v/>
      </c>
      <c r="P23">
        <f>IFERROR(INDEX(Parametri!$A$5:$A$7,ROW()-4),"")</f>
        <v/>
      </c>
      <c r="Q23">
        <f>IFERROR(INDEX(Parametri!$C$5:$C$8,ROW()-4),"")</f>
        <v/>
      </c>
      <c r="R23">
        <f>IFERROR(INDEX(Parametri!$E$5:$E$11,ROW()-4),"")</f>
        <v/>
      </c>
      <c r="S23">
        <f>IFERROR(INDEX(Parametri!$G$5:$G$7,ROW()-4),"")</f>
        <v/>
      </c>
      <c r="T23">
        <f>IFERROR(INDEX(Parametri!$I$5:$I$8,ROW()-4),"")</f>
        <v/>
      </c>
      <c r="U23">
        <f>IFERROR(INDEX(Parametri!$K$5:$K$9,ROW()-4),"")</f>
        <v/>
      </c>
    </row>
    <row r="24" ht="30" customHeight="1">
      <c r="A24" s="23">
        <f>IF(B24="","",ROW()-4)</f>
        <v/>
      </c>
      <c r="B24" s="18" t="n"/>
      <c r="C24" s="19" t="n"/>
      <c r="D24" s="18" t="n"/>
      <c r="E24" s="39" t="n"/>
      <c r="F24" s="18" t="n"/>
      <c r="G24" s="18" t="n"/>
      <c r="H24" s="40" t="n"/>
      <c r="I24" s="18" t="n"/>
      <c r="J24" s="18" t="n"/>
      <c r="K24" s="18" t="n"/>
      <c r="L24" s="39" t="n"/>
      <c r="M24" s="41" t="n"/>
      <c r="N24" s="7">
        <f>IF(B24="","",IF(C24="","Conferma da indicare",IF(C24="No","",IF(C24="In attesa","Conferma da raccogliere",IF(OR(D24="",E24="",H24=""),"Dati pasto incompleti",IF(F24="","Esigenza da indicare",IF(AND(F24&lt;&gt;"Nessuna dichiarata",G24=""),"Dettaglio da verificare",IF(K24="","Stato da indicare",IF(AND(F24&lt;&gt;"Nessuna dichiarata",OR(I24="",J24="")),"Assegnazione incompleta",IF(OR(K24="Da verificare",K24="Da comunicare"),"Controllo umano richiesto",IF(AND(F24&lt;&gt;"Nessuna dichiarata",ISNUMBER(E24),E24-TODAY()&lt;=$V$5,NOT(OR(K24="Confermato dal fornitore",K24="Chiuso"))),"Scadenza vicina: controllo umano",IF(AND(K24="Confermato dal fornitore",L24=""),"Data aggiornamento mancante",""))))))))))))</f>
        <v/>
      </c>
      <c r="P24">
        <f>IFERROR(INDEX(Parametri!$A$5:$A$7,ROW()-4),"")</f>
        <v/>
      </c>
      <c r="Q24">
        <f>IFERROR(INDEX(Parametri!$C$5:$C$8,ROW()-4),"")</f>
        <v/>
      </c>
      <c r="R24">
        <f>IFERROR(INDEX(Parametri!$E$5:$E$11,ROW()-4),"")</f>
        <v/>
      </c>
      <c r="S24">
        <f>IFERROR(INDEX(Parametri!$G$5:$G$7,ROW()-4),"")</f>
        <v/>
      </c>
      <c r="T24">
        <f>IFERROR(INDEX(Parametri!$I$5:$I$8,ROW()-4),"")</f>
        <v/>
      </c>
      <c r="U24">
        <f>IFERROR(INDEX(Parametri!$K$5:$K$9,ROW()-4),"")</f>
        <v/>
      </c>
    </row>
    <row r="25" ht="30" customHeight="1">
      <c r="A25" s="17">
        <f>IF(B25="","",ROW()-4)</f>
        <v/>
      </c>
      <c r="B25" s="18" t="n"/>
      <c r="C25" s="19" t="n"/>
      <c r="D25" s="18" t="n"/>
      <c r="E25" s="39" t="n"/>
      <c r="F25" s="18" t="n"/>
      <c r="G25" s="18" t="n"/>
      <c r="H25" s="40" t="n"/>
      <c r="I25" s="18" t="n"/>
      <c r="J25" s="18" t="n"/>
      <c r="K25" s="18" t="n"/>
      <c r="L25" s="39" t="n"/>
      <c r="M25" s="41" t="n"/>
      <c r="N25" s="3">
        <f>IF(B25="","",IF(C25="","Conferma da indicare",IF(C25="No","",IF(C25="In attesa","Conferma da raccogliere",IF(OR(D25="",E25="",H25=""),"Dati pasto incompleti",IF(F25="","Esigenza da indicare",IF(AND(F25&lt;&gt;"Nessuna dichiarata",G25=""),"Dettaglio da verificare",IF(K25="","Stato da indicare",IF(AND(F25&lt;&gt;"Nessuna dichiarata",OR(I25="",J25="")),"Assegnazione incompleta",IF(OR(K25="Da verificare",K25="Da comunicare"),"Controllo umano richiesto",IF(AND(F25&lt;&gt;"Nessuna dichiarata",ISNUMBER(E25),E25-TODAY()&lt;=$V$5,NOT(OR(K25="Confermato dal fornitore",K25="Chiuso"))),"Scadenza vicina: controllo umano",IF(AND(K25="Confermato dal fornitore",L25=""),"Data aggiornamento mancante",""))))))))))))</f>
        <v/>
      </c>
      <c r="P25">
        <f>IFERROR(INDEX(Parametri!$A$5:$A$7,ROW()-4),"")</f>
        <v/>
      </c>
      <c r="Q25">
        <f>IFERROR(INDEX(Parametri!$C$5:$C$8,ROW()-4),"")</f>
        <v/>
      </c>
      <c r="R25">
        <f>IFERROR(INDEX(Parametri!$E$5:$E$11,ROW()-4),"")</f>
        <v/>
      </c>
      <c r="S25">
        <f>IFERROR(INDEX(Parametri!$G$5:$G$7,ROW()-4),"")</f>
        <v/>
      </c>
      <c r="T25">
        <f>IFERROR(INDEX(Parametri!$I$5:$I$8,ROW()-4),"")</f>
        <v/>
      </c>
      <c r="U25">
        <f>IFERROR(INDEX(Parametri!$K$5:$K$9,ROW()-4),"")</f>
        <v/>
      </c>
    </row>
    <row r="26" ht="30" customHeight="1">
      <c r="A26" s="23">
        <f>IF(B26="","",ROW()-4)</f>
        <v/>
      </c>
      <c r="B26" s="18" t="n"/>
      <c r="C26" s="19" t="n"/>
      <c r="D26" s="18" t="n"/>
      <c r="E26" s="39" t="n"/>
      <c r="F26" s="18" t="n"/>
      <c r="G26" s="18" t="n"/>
      <c r="H26" s="40" t="n"/>
      <c r="I26" s="18" t="n"/>
      <c r="J26" s="18" t="n"/>
      <c r="K26" s="18" t="n"/>
      <c r="L26" s="39" t="n"/>
      <c r="M26" s="41" t="n"/>
      <c r="N26" s="7">
        <f>IF(B26="","",IF(C26="","Conferma da indicare",IF(C26="No","",IF(C26="In attesa","Conferma da raccogliere",IF(OR(D26="",E26="",H26=""),"Dati pasto incompleti",IF(F26="","Esigenza da indicare",IF(AND(F26&lt;&gt;"Nessuna dichiarata",G26=""),"Dettaglio da verificare",IF(K26="","Stato da indicare",IF(AND(F26&lt;&gt;"Nessuna dichiarata",OR(I26="",J26="")),"Assegnazione incompleta",IF(OR(K26="Da verificare",K26="Da comunicare"),"Controllo umano richiesto",IF(AND(F26&lt;&gt;"Nessuna dichiarata",ISNUMBER(E26),E26-TODAY()&lt;=$V$5,NOT(OR(K26="Confermato dal fornitore",K26="Chiuso"))),"Scadenza vicina: controllo umano",IF(AND(K26="Confermato dal fornitore",L26=""),"Data aggiornamento mancante",""))))))))))))</f>
        <v/>
      </c>
      <c r="P26">
        <f>IFERROR(INDEX(Parametri!$A$5:$A$7,ROW()-4),"")</f>
        <v/>
      </c>
      <c r="Q26">
        <f>IFERROR(INDEX(Parametri!$C$5:$C$8,ROW()-4),"")</f>
        <v/>
      </c>
      <c r="R26">
        <f>IFERROR(INDEX(Parametri!$E$5:$E$11,ROW()-4),"")</f>
        <v/>
      </c>
      <c r="S26">
        <f>IFERROR(INDEX(Parametri!$G$5:$G$7,ROW()-4),"")</f>
        <v/>
      </c>
      <c r="T26">
        <f>IFERROR(INDEX(Parametri!$I$5:$I$8,ROW()-4),"")</f>
        <v/>
      </c>
      <c r="U26">
        <f>IFERROR(INDEX(Parametri!$K$5:$K$9,ROW()-4),"")</f>
        <v/>
      </c>
    </row>
    <row r="27" ht="30" customHeight="1">
      <c r="A27" s="17">
        <f>IF(B27="","",ROW()-4)</f>
        <v/>
      </c>
      <c r="B27" s="18" t="n"/>
      <c r="C27" s="19" t="n"/>
      <c r="D27" s="18" t="n"/>
      <c r="E27" s="39" t="n"/>
      <c r="F27" s="18" t="n"/>
      <c r="G27" s="18" t="n"/>
      <c r="H27" s="40" t="n"/>
      <c r="I27" s="18" t="n"/>
      <c r="J27" s="18" t="n"/>
      <c r="K27" s="18" t="n"/>
      <c r="L27" s="39" t="n"/>
      <c r="M27" s="41" t="n"/>
      <c r="N27" s="3">
        <f>IF(B27="","",IF(C27="","Conferma da indicare",IF(C27="No","",IF(C27="In attesa","Conferma da raccogliere",IF(OR(D27="",E27="",H27=""),"Dati pasto incompleti",IF(F27="","Esigenza da indicare",IF(AND(F27&lt;&gt;"Nessuna dichiarata",G27=""),"Dettaglio da verificare",IF(K27="","Stato da indicare",IF(AND(F27&lt;&gt;"Nessuna dichiarata",OR(I27="",J27="")),"Assegnazione incompleta",IF(OR(K27="Da verificare",K27="Da comunicare"),"Controllo umano richiesto",IF(AND(F27&lt;&gt;"Nessuna dichiarata",ISNUMBER(E27),E27-TODAY()&lt;=$V$5,NOT(OR(K27="Confermato dal fornitore",K27="Chiuso"))),"Scadenza vicina: controllo umano",IF(AND(K27="Confermato dal fornitore",L27=""),"Data aggiornamento mancante",""))))))))))))</f>
        <v/>
      </c>
      <c r="P27">
        <f>IFERROR(INDEX(Parametri!$A$5:$A$7,ROW()-4),"")</f>
        <v/>
      </c>
      <c r="Q27">
        <f>IFERROR(INDEX(Parametri!$C$5:$C$8,ROW()-4),"")</f>
        <v/>
      </c>
      <c r="R27">
        <f>IFERROR(INDEX(Parametri!$E$5:$E$11,ROW()-4),"")</f>
        <v/>
      </c>
      <c r="S27">
        <f>IFERROR(INDEX(Parametri!$G$5:$G$7,ROW()-4),"")</f>
        <v/>
      </c>
      <c r="T27">
        <f>IFERROR(INDEX(Parametri!$I$5:$I$8,ROW()-4),"")</f>
        <v/>
      </c>
      <c r="U27">
        <f>IFERROR(INDEX(Parametri!$K$5:$K$9,ROW()-4),"")</f>
        <v/>
      </c>
    </row>
    <row r="28" ht="30" customHeight="1">
      <c r="A28" s="23">
        <f>IF(B28="","",ROW()-4)</f>
        <v/>
      </c>
      <c r="B28" s="18" t="n"/>
      <c r="C28" s="19" t="n"/>
      <c r="D28" s="18" t="n"/>
      <c r="E28" s="39" t="n"/>
      <c r="F28" s="18" t="n"/>
      <c r="G28" s="18" t="n"/>
      <c r="H28" s="40" t="n"/>
      <c r="I28" s="18" t="n"/>
      <c r="J28" s="18" t="n"/>
      <c r="K28" s="18" t="n"/>
      <c r="L28" s="39" t="n"/>
      <c r="M28" s="41" t="n"/>
      <c r="N28" s="7">
        <f>IF(B28="","",IF(C28="","Conferma da indicare",IF(C28="No","",IF(C28="In attesa","Conferma da raccogliere",IF(OR(D28="",E28="",H28=""),"Dati pasto incompleti",IF(F28="","Esigenza da indicare",IF(AND(F28&lt;&gt;"Nessuna dichiarata",G28=""),"Dettaglio da verificare",IF(K28="","Stato da indicare",IF(AND(F28&lt;&gt;"Nessuna dichiarata",OR(I28="",J28="")),"Assegnazione incompleta",IF(OR(K28="Da verificare",K28="Da comunicare"),"Controllo umano richiesto",IF(AND(F28&lt;&gt;"Nessuna dichiarata",ISNUMBER(E28),E28-TODAY()&lt;=$V$5,NOT(OR(K28="Confermato dal fornitore",K28="Chiuso"))),"Scadenza vicina: controllo umano",IF(AND(K28="Confermato dal fornitore",L28=""),"Data aggiornamento mancante",""))))))))))))</f>
        <v/>
      </c>
      <c r="P28">
        <f>IFERROR(INDEX(Parametri!$A$5:$A$7,ROW()-4),"")</f>
        <v/>
      </c>
      <c r="Q28">
        <f>IFERROR(INDEX(Parametri!$C$5:$C$8,ROW()-4),"")</f>
        <v/>
      </c>
      <c r="R28">
        <f>IFERROR(INDEX(Parametri!$E$5:$E$11,ROW()-4),"")</f>
        <v/>
      </c>
      <c r="S28">
        <f>IFERROR(INDEX(Parametri!$G$5:$G$7,ROW()-4),"")</f>
        <v/>
      </c>
      <c r="T28">
        <f>IFERROR(INDEX(Parametri!$I$5:$I$8,ROW()-4),"")</f>
        <v/>
      </c>
      <c r="U28">
        <f>IFERROR(INDEX(Parametri!$K$5:$K$9,ROW()-4),"")</f>
        <v/>
      </c>
    </row>
    <row r="29" ht="30" customHeight="1">
      <c r="A29" s="17">
        <f>IF(B29="","",ROW()-4)</f>
        <v/>
      </c>
      <c r="B29" s="18" t="n"/>
      <c r="C29" s="19" t="n"/>
      <c r="D29" s="18" t="n"/>
      <c r="E29" s="39" t="n"/>
      <c r="F29" s="18" t="n"/>
      <c r="G29" s="18" t="n"/>
      <c r="H29" s="40" t="n"/>
      <c r="I29" s="18" t="n"/>
      <c r="J29" s="18" t="n"/>
      <c r="K29" s="18" t="n"/>
      <c r="L29" s="39" t="n"/>
      <c r="M29" s="41" t="n"/>
      <c r="N29" s="3">
        <f>IF(B29="","",IF(C29="","Conferma da indicare",IF(C29="No","",IF(C29="In attesa","Conferma da raccogliere",IF(OR(D29="",E29="",H29=""),"Dati pasto incompleti",IF(F29="","Esigenza da indicare",IF(AND(F29&lt;&gt;"Nessuna dichiarata",G29=""),"Dettaglio da verificare",IF(K29="","Stato da indicare",IF(AND(F29&lt;&gt;"Nessuna dichiarata",OR(I29="",J29="")),"Assegnazione incompleta",IF(OR(K29="Da verificare",K29="Da comunicare"),"Controllo umano richiesto",IF(AND(F29&lt;&gt;"Nessuna dichiarata",ISNUMBER(E29),E29-TODAY()&lt;=$V$5,NOT(OR(K29="Confermato dal fornitore",K29="Chiuso"))),"Scadenza vicina: controllo umano",IF(AND(K29="Confermato dal fornitore",L29=""),"Data aggiornamento mancante",""))))))))))))</f>
        <v/>
      </c>
      <c r="P29">
        <f>IFERROR(INDEX(Parametri!$A$5:$A$7,ROW()-4),"")</f>
        <v/>
      </c>
      <c r="Q29">
        <f>IFERROR(INDEX(Parametri!$C$5:$C$8,ROW()-4),"")</f>
        <v/>
      </c>
      <c r="R29">
        <f>IFERROR(INDEX(Parametri!$E$5:$E$11,ROW()-4),"")</f>
        <v/>
      </c>
      <c r="S29">
        <f>IFERROR(INDEX(Parametri!$G$5:$G$7,ROW()-4),"")</f>
        <v/>
      </c>
      <c r="T29">
        <f>IFERROR(INDEX(Parametri!$I$5:$I$8,ROW()-4),"")</f>
        <v/>
      </c>
      <c r="U29">
        <f>IFERROR(INDEX(Parametri!$K$5:$K$9,ROW()-4),"")</f>
        <v/>
      </c>
    </row>
    <row r="30" ht="30" customHeight="1">
      <c r="A30" s="23">
        <f>IF(B30="","",ROW()-4)</f>
        <v/>
      </c>
      <c r="B30" s="18" t="n"/>
      <c r="C30" s="19" t="n"/>
      <c r="D30" s="18" t="n"/>
      <c r="E30" s="39" t="n"/>
      <c r="F30" s="18" t="n"/>
      <c r="G30" s="18" t="n"/>
      <c r="H30" s="40" t="n"/>
      <c r="I30" s="18" t="n"/>
      <c r="J30" s="18" t="n"/>
      <c r="K30" s="18" t="n"/>
      <c r="L30" s="39" t="n"/>
      <c r="M30" s="41" t="n"/>
      <c r="N30" s="7">
        <f>IF(B30="","",IF(C30="","Conferma da indicare",IF(C30="No","",IF(C30="In attesa","Conferma da raccogliere",IF(OR(D30="",E30="",H30=""),"Dati pasto incompleti",IF(F30="","Esigenza da indicare",IF(AND(F30&lt;&gt;"Nessuna dichiarata",G30=""),"Dettaglio da verificare",IF(K30="","Stato da indicare",IF(AND(F30&lt;&gt;"Nessuna dichiarata",OR(I30="",J30="")),"Assegnazione incompleta",IF(OR(K30="Da verificare",K30="Da comunicare"),"Controllo umano richiesto",IF(AND(F30&lt;&gt;"Nessuna dichiarata",ISNUMBER(E30),E30-TODAY()&lt;=$V$5,NOT(OR(K30="Confermato dal fornitore",K30="Chiuso"))),"Scadenza vicina: controllo umano",IF(AND(K30="Confermato dal fornitore",L30=""),"Data aggiornamento mancante",""))))))))))))</f>
        <v/>
      </c>
      <c r="P30">
        <f>IFERROR(INDEX(Parametri!$A$5:$A$7,ROW()-4),"")</f>
        <v/>
      </c>
      <c r="Q30">
        <f>IFERROR(INDEX(Parametri!$C$5:$C$8,ROW()-4),"")</f>
        <v/>
      </c>
      <c r="R30">
        <f>IFERROR(INDEX(Parametri!$E$5:$E$11,ROW()-4),"")</f>
        <v/>
      </c>
      <c r="S30">
        <f>IFERROR(INDEX(Parametri!$G$5:$G$7,ROW()-4),"")</f>
        <v/>
      </c>
      <c r="T30">
        <f>IFERROR(INDEX(Parametri!$I$5:$I$8,ROW()-4),"")</f>
        <v/>
      </c>
      <c r="U30">
        <f>IFERROR(INDEX(Parametri!$K$5:$K$9,ROW()-4),"")</f>
        <v/>
      </c>
    </row>
    <row r="31" ht="30" customHeight="1">
      <c r="A31" s="17">
        <f>IF(B31="","",ROW()-4)</f>
        <v/>
      </c>
      <c r="B31" s="18" t="n"/>
      <c r="C31" s="19" t="n"/>
      <c r="D31" s="18" t="n"/>
      <c r="E31" s="39" t="n"/>
      <c r="F31" s="18" t="n"/>
      <c r="G31" s="18" t="n"/>
      <c r="H31" s="40" t="n"/>
      <c r="I31" s="18" t="n"/>
      <c r="J31" s="18" t="n"/>
      <c r="K31" s="18" t="n"/>
      <c r="L31" s="39" t="n"/>
      <c r="M31" s="41" t="n"/>
      <c r="N31" s="3">
        <f>IF(B31="","",IF(C31="","Conferma da indicare",IF(C31="No","",IF(C31="In attesa","Conferma da raccogliere",IF(OR(D31="",E31="",H31=""),"Dati pasto incompleti",IF(F31="","Esigenza da indicare",IF(AND(F31&lt;&gt;"Nessuna dichiarata",G31=""),"Dettaglio da verificare",IF(K31="","Stato da indicare",IF(AND(F31&lt;&gt;"Nessuna dichiarata",OR(I31="",J31="")),"Assegnazione incompleta",IF(OR(K31="Da verificare",K31="Da comunicare"),"Controllo umano richiesto",IF(AND(F31&lt;&gt;"Nessuna dichiarata",ISNUMBER(E31),E31-TODAY()&lt;=$V$5,NOT(OR(K31="Confermato dal fornitore",K31="Chiuso"))),"Scadenza vicina: controllo umano",IF(AND(K31="Confermato dal fornitore",L31=""),"Data aggiornamento mancante",""))))))))))))</f>
        <v/>
      </c>
      <c r="P31">
        <f>IFERROR(INDEX(Parametri!$A$5:$A$7,ROW()-4),"")</f>
        <v/>
      </c>
      <c r="Q31">
        <f>IFERROR(INDEX(Parametri!$C$5:$C$8,ROW()-4),"")</f>
        <v/>
      </c>
      <c r="R31">
        <f>IFERROR(INDEX(Parametri!$E$5:$E$11,ROW()-4),"")</f>
        <v/>
      </c>
      <c r="S31">
        <f>IFERROR(INDEX(Parametri!$G$5:$G$7,ROW()-4),"")</f>
        <v/>
      </c>
      <c r="T31">
        <f>IFERROR(INDEX(Parametri!$I$5:$I$8,ROW()-4),"")</f>
        <v/>
      </c>
      <c r="U31">
        <f>IFERROR(INDEX(Parametri!$K$5:$K$9,ROW()-4),"")</f>
        <v/>
      </c>
    </row>
    <row r="32" ht="30" customHeight="1">
      <c r="A32" s="23">
        <f>IF(B32="","",ROW()-4)</f>
        <v/>
      </c>
      <c r="B32" s="18" t="n"/>
      <c r="C32" s="19" t="n"/>
      <c r="D32" s="18" t="n"/>
      <c r="E32" s="39" t="n"/>
      <c r="F32" s="18" t="n"/>
      <c r="G32" s="18" t="n"/>
      <c r="H32" s="40" t="n"/>
      <c r="I32" s="18" t="n"/>
      <c r="J32" s="18" t="n"/>
      <c r="K32" s="18" t="n"/>
      <c r="L32" s="39" t="n"/>
      <c r="M32" s="41" t="n"/>
      <c r="N32" s="7">
        <f>IF(B32="","",IF(C32="","Conferma da indicare",IF(C32="No","",IF(C32="In attesa","Conferma da raccogliere",IF(OR(D32="",E32="",H32=""),"Dati pasto incompleti",IF(F32="","Esigenza da indicare",IF(AND(F32&lt;&gt;"Nessuna dichiarata",G32=""),"Dettaglio da verificare",IF(K32="","Stato da indicare",IF(AND(F32&lt;&gt;"Nessuna dichiarata",OR(I32="",J32="")),"Assegnazione incompleta",IF(OR(K32="Da verificare",K32="Da comunicare"),"Controllo umano richiesto",IF(AND(F32&lt;&gt;"Nessuna dichiarata",ISNUMBER(E32),E32-TODAY()&lt;=$V$5,NOT(OR(K32="Confermato dal fornitore",K32="Chiuso"))),"Scadenza vicina: controllo umano",IF(AND(K32="Confermato dal fornitore",L32=""),"Data aggiornamento mancante",""))))))))))))</f>
        <v/>
      </c>
      <c r="P32">
        <f>IFERROR(INDEX(Parametri!$A$5:$A$7,ROW()-4),"")</f>
        <v/>
      </c>
      <c r="Q32">
        <f>IFERROR(INDEX(Parametri!$C$5:$C$8,ROW()-4),"")</f>
        <v/>
      </c>
      <c r="R32">
        <f>IFERROR(INDEX(Parametri!$E$5:$E$11,ROW()-4),"")</f>
        <v/>
      </c>
      <c r="S32">
        <f>IFERROR(INDEX(Parametri!$G$5:$G$7,ROW()-4),"")</f>
        <v/>
      </c>
      <c r="T32">
        <f>IFERROR(INDEX(Parametri!$I$5:$I$8,ROW()-4),"")</f>
        <v/>
      </c>
      <c r="U32">
        <f>IFERROR(INDEX(Parametri!$K$5:$K$9,ROW()-4),"")</f>
        <v/>
      </c>
    </row>
    <row r="33" ht="30" customHeight="1">
      <c r="A33" s="17">
        <f>IF(B33="","",ROW()-4)</f>
        <v/>
      </c>
      <c r="B33" s="18" t="n"/>
      <c r="C33" s="19" t="n"/>
      <c r="D33" s="18" t="n"/>
      <c r="E33" s="39" t="n"/>
      <c r="F33" s="18" t="n"/>
      <c r="G33" s="18" t="n"/>
      <c r="H33" s="40" t="n"/>
      <c r="I33" s="18" t="n"/>
      <c r="J33" s="18" t="n"/>
      <c r="K33" s="18" t="n"/>
      <c r="L33" s="39" t="n"/>
      <c r="M33" s="41" t="n"/>
      <c r="N33" s="3">
        <f>IF(B33="","",IF(C33="","Conferma da indicare",IF(C33="No","",IF(C33="In attesa","Conferma da raccogliere",IF(OR(D33="",E33="",H33=""),"Dati pasto incompleti",IF(F33="","Esigenza da indicare",IF(AND(F33&lt;&gt;"Nessuna dichiarata",G33=""),"Dettaglio da verificare",IF(K33="","Stato da indicare",IF(AND(F33&lt;&gt;"Nessuna dichiarata",OR(I33="",J33="")),"Assegnazione incompleta",IF(OR(K33="Da verificare",K33="Da comunicare"),"Controllo umano richiesto",IF(AND(F33&lt;&gt;"Nessuna dichiarata",ISNUMBER(E33),E33-TODAY()&lt;=$V$5,NOT(OR(K33="Confermato dal fornitore",K33="Chiuso"))),"Scadenza vicina: controllo umano",IF(AND(K33="Confermato dal fornitore",L33=""),"Data aggiornamento mancante",""))))))))))))</f>
        <v/>
      </c>
      <c r="P33">
        <f>IFERROR(INDEX(Parametri!$A$5:$A$7,ROW()-4),"")</f>
        <v/>
      </c>
      <c r="Q33">
        <f>IFERROR(INDEX(Parametri!$C$5:$C$8,ROW()-4),"")</f>
        <v/>
      </c>
      <c r="R33">
        <f>IFERROR(INDEX(Parametri!$E$5:$E$11,ROW()-4),"")</f>
        <v/>
      </c>
      <c r="S33">
        <f>IFERROR(INDEX(Parametri!$G$5:$G$7,ROW()-4),"")</f>
        <v/>
      </c>
      <c r="T33">
        <f>IFERROR(INDEX(Parametri!$I$5:$I$8,ROW()-4),"")</f>
        <v/>
      </c>
      <c r="U33">
        <f>IFERROR(INDEX(Parametri!$K$5:$K$9,ROW()-4),"")</f>
        <v/>
      </c>
    </row>
    <row r="34" ht="30" customHeight="1">
      <c r="A34" s="23">
        <f>IF(B34="","",ROW()-4)</f>
        <v/>
      </c>
      <c r="B34" s="18" t="n"/>
      <c r="C34" s="19" t="n"/>
      <c r="D34" s="18" t="n"/>
      <c r="E34" s="39" t="n"/>
      <c r="F34" s="18" t="n"/>
      <c r="G34" s="18" t="n"/>
      <c r="H34" s="40" t="n"/>
      <c r="I34" s="18" t="n"/>
      <c r="J34" s="18" t="n"/>
      <c r="K34" s="18" t="n"/>
      <c r="L34" s="39" t="n"/>
      <c r="M34" s="41" t="n"/>
      <c r="N34" s="7">
        <f>IF(B34="","",IF(C34="","Conferma da indicare",IF(C34="No","",IF(C34="In attesa","Conferma da raccogliere",IF(OR(D34="",E34="",H34=""),"Dati pasto incompleti",IF(F34="","Esigenza da indicare",IF(AND(F34&lt;&gt;"Nessuna dichiarata",G34=""),"Dettaglio da verificare",IF(K34="","Stato da indicare",IF(AND(F34&lt;&gt;"Nessuna dichiarata",OR(I34="",J34="")),"Assegnazione incompleta",IF(OR(K34="Da verificare",K34="Da comunicare"),"Controllo umano richiesto",IF(AND(F34&lt;&gt;"Nessuna dichiarata",ISNUMBER(E34),E34-TODAY()&lt;=$V$5,NOT(OR(K34="Confermato dal fornitore",K34="Chiuso"))),"Scadenza vicina: controllo umano",IF(AND(K34="Confermato dal fornitore",L34=""),"Data aggiornamento mancante",""))))))))))))</f>
        <v/>
      </c>
      <c r="P34">
        <f>IFERROR(INDEX(Parametri!$A$5:$A$7,ROW()-4),"")</f>
        <v/>
      </c>
      <c r="Q34">
        <f>IFERROR(INDEX(Parametri!$C$5:$C$8,ROW()-4),"")</f>
        <v/>
      </c>
      <c r="R34">
        <f>IFERROR(INDEX(Parametri!$E$5:$E$11,ROW()-4),"")</f>
        <v/>
      </c>
      <c r="S34">
        <f>IFERROR(INDEX(Parametri!$G$5:$G$7,ROW()-4),"")</f>
        <v/>
      </c>
      <c r="T34">
        <f>IFERROR(INDEX(Parametri!$I$5:$I$8,ROW()-4),"")</f>
        <v/>
      </c>
      <c r="U34">
        <f>IFERROR(INDEX(Parametri!$K$5:$K$9,ROW()-4),"")</f>
        <v/>
      </c>
    </row>
    <row r="35" ht="30" customHeight="1">
      <c r="A35" s="17">
        <f>IF(B35="","",ROW()-4)</f>
        <v/>
      </c>
      <c r="B35" s="18" t="n"/>
      <c r="C35" s="19" t="n"/>
      <c r="D35" s="18" t="n"/>
      <c r="E35" s="39" t="n"/>
      <c r="F35" s="18" t="n"/>
      <c r="G35" s="18" t="n"/>
      <c r="H35" s="40" t="n"/>
      <c r="I35" s="18" t="n"/>
      <c r="J35" s="18" t="n"/>
      <c r="K35" s="18" t="n"/>
      <c r="L35" s="39" t="n"/>
      <c r="M35" s="41" t="n"/>
      <c r="N35" s="3">
        <f>IF(B35="","",IF(C35="","Conferma da indicare",IF(C35="No","",IF(C35="In attesa","Conferma da raccogliere",IF(OR(D35="",E35="",H35=""),"Dati pasto incompleti",IF(F35="","Esigenza da indicare",IF(AND(F35&lt;&gt;"Nessuna dichiarata",G35=""),"Dettaglio da verificare",IF(K35="","Stato da indicare",IF(AND(F35&lt;&gt;"Nessuna dichiarata",OR(I35="",J35="")),"Assegnazione incompleta",IF(OR(K35="Da verificare",K35="Da comunicare"),"Controllo umano richiesto",IF(AND(F35&lt;&gt;"Nessuna dichiarata",ISNUMBER(E35),E35-TODAY()&lt;=$V$5,NOT(OR(K35="Confermato dal fornitore",K35="Chiuso"))),"Scadenza vicina: controllo umano",IF(AND(K35="Confermato dal fornitore",L35=""),"Data aggiornamento mancante",""))))))))))))</f>
        <v/>
      </c>
      <c r="P35">
        <f>IFERROR(INDEX(Parametri!$A$5:$A$7,ROW()-4),"")</f>
        <v/>
      </c>
      <c r="Q35">
        <f>IFERROR(INDEX(Parametri!$C$5:$C$8,ROW()-4),"")</f>
        <v/>
      </c>
      <c r="R35">
        <f>IFERROR(INDEX(Parametri!$E$5:$E$11,ROW()-4),"")</f>
        <v/>
      </c>
      <c r="S35">
        <f>IFERROR(INDEX(Parametri!$G$5:$G$7,ROW()-4),"")</f>
        <v/>
      </c>
      <c r="T35">
        <f>IFERROR(INDEX(Parametri!$I$5:$I$8,ROW()-4),"")</f>
        <v/>
      </c>
      <c r="U35">
        <f>IFERROR(INDEX(Parametri!$K$5:$K$9,ROW()-4),"")</f>
        <v/>
      </c>
    </row>
    <row r="36" ht="30" customHeight="1">
      <c r="A36" s="23">
        <f>IF(B36="","",ROW()-4)</f>
        <v/>
      </c>
      <c r="B36" s="18" t="n"/>
      <c r="C36" s="19" t="n"/>
      <c r="D36" s="18" t="n"/>
      <c r="E36" s="39" t="n"/>
      <c r="F36" s="18" t="n"/>
      <c r="G36" s="18" t="n"/>
      <c r="H36" s="40" t="n"/>
      <c r="I36" s="18" t="n"/>
      <c r="J36" s="18" t="n"/>
      <c r="K36" s="18" t="n"/>
      <c r="L36" s="39" t="n"/>
      <c r="M36" s="41" t="n"/>
      <c r="N36" s="7">
        <f>IF(B36="","",IF(C36="","Conferma da indicare",IF(C36="No","",IF(C36="In attesa","Conferma da raccogliere",IF(OR(D36="",E36="",H36=""),"Dati pasto incompleti",IF(F36="","Esigenza da indicare",IF(AND(F36&lt;&gt;"Nessuna dichiarata",G36=""),"Dettaglio da verificare",IF(K36="","Stato da indicare",IF(AND(F36&lt;&gt;"Nessuna dichiarata",OR(I36="",J36="")),"Assegnazione incompleta",IF(OR(K36="Da verificare",K36="Da comunicare"),"Controllo umano richiesto",IF(AND(F36&lt;&gt;"Nessuna dichiarata",ISNUMBER(E36),E36-TODAY()&lt;=$V$5,NOT(OR(K36="Confermato dal fornitore",K36="Chiuso"))),"Scadenza vicina: controllo umano",IF(AND(K36="Confermato dal fornitore",L36=""),"Data aggiornamento mancante",""))))))))))))</f>
        <v/>
      </c>
      <c r="P36">
        <f>IFERROR(INDEX(Parametri!$A$5:$A$7,ROW()-4),"")</f>
        <v/>
      </c>
      <c r="Q36">
        <f>IFERROR(INDEX(Parametri!$C$5:$C$8,ROW()-4),"")</f>
        <v/>
      </c>
      <c r="R36">
        <f>IFERROR(INDEX(Parametri!$E$5:$E$11,ROW()-4),"")</f>
        <v/>
      </c>
      <c r="S36">
        <f>IFERROR(INDEX(Parametri!$G$5:$G$7,ROW()-4),"")</f>
        <v/>
      </c>
      <c r="T36">
        <f>IFERROR(INDEX(Parametri!$I$5:$I$8,ROW()-4),"")</f>
        <v/>
      </c>
      <c r="U36">
        <f>IFERROR(INDEX(Parametri!$K$5:$K$9,ROW()-4),"")</f>
        <v/>
      </c>
    </row>
    <row r="37" ht="30" customHeight="1">
      <c r="A37" s="17">
        <f>IF(B37="","",ROW()-4)</f>
        <v/>
      </c>
      <c r="B37" s="18" t="n"/>
      <c r="C37" s="19" t="n"/>
      <c r="D37" s="18" t="n"/>
      <c r="E37" s="39" t="n"/>
      <c r="F37" s="18" t="n"/>
      <c r="G37" s="18" t="n"/>
      <c r="H37" s="40" t="n"/>
      <c r="I37" s="18" t="n"/>
      <c r="J37" s="18" t="n"/>
      <c r="K37" s="18" t="n"/>
      <c r="L37" s="39" t="n"/>
      <c r="M37" s="41" t="n"/>
      <c r="N37" s="3">
        <f>IF(B37="","",IF(C37="","Conferma da indicare",IF(C37="No","",IF(C37="In attesa","Conferma da raccogliere",IF(OR(D37="",E37="",H37=""),"Dati pasto incompleti",IF(F37="","Esigenza da indicare",IF(AND(F37&lt;&gt;"Nessuna dichiarata",G37=""),"Dettaglio da verificare",IF(K37="","Stato da indicare",IF(AND(F37&lt;&gt;"Nessuna dichiarata",OR(I37="",J37="")),"Assegnazione incompleta",IF(OR(K37="Da verificare",K37="Da comunicare"),"Controllo umano richiesto",IF(AND(F37&lt;&gt;"Nessuna dichiarata",ISNUMBER(E37),E37-TODAY()&lt;=$V$5,NOT(OR(K37="Confermato dal fornitore",K37="Chiuso"))),"Scadenza vicina: controllo umano",IF(AND(K37="Confermato dal fornitore",L37=""),"Data aggiornamento mancante",""))))))))))))</f>
        <v/>
      </c>
      <c r="P37">
        <f>IFERROR(INDEX(Parametri!$A$5:$A$7,ROW()-4),"")</f>
        <v/>
      </c>
      <c r="Q37">
        <f>IFERROR(INDEX(Parametri!$C$5:$C$8,ROW()-4),"")</f>
        <v/>
      </c>
      <c r="R37">
        <f>IFERROR(INDEX(Parametri!$E$5:$E$11,ROW()-4),"")</f>
        <v/>
      </c>
      <c r="S37">
        <f>IFERROR(INDEX(Parametri!$G$5:$G$7,ROW()-4),"")</f>
        <v/>
      </c>
      <c r="T37">
        <f>IFERROR(INDEX(Parametri!$I$5:$I$8,ROW()-4),"")</f>
        <v/>
      </c>
      <c r="U37">
        <f>IFERROR(INDEX(Parametri!$K$5:$K$9,ROW()-4),"")</f>
        <v/>
      </c>
    </row>
    <row r="38" ht="30" customHeight="1">
      <c r="A38" s="23">
        <f>IF(B38="","",ROW()-4)</f>
        <v/>
      </c>
      <c r="B38" s="18" t="n"/>
      <c r="C38" s="19" t="n"/>
      <c r="D38" s="18" t="n"/>
      <c r="E38" s="39" t="n"/>
      <c r="F38" s="18" t="n"/>
      <c r="G38" s="18" t="n"/>
      <c r="H38" s="40" t="n"/>
      <c r="I38" s="18" t="n"/>
      <c r="J38" s="18" t="n"/>
      <c r="K38" s="18" t="n"/>
      <c r="L38" s="39" t="n"/>
      <c r="M38" s="41" t="n"/>
      <c r="N38" s="7">
        <f>IF(B38="","",IF(C38="","Conferma da indicare",IF(C38="No","",IF(C38="In attesa","Conferma da raccogliere",IF(OR(D38="",E38="",H38=""),"Dati pasto incompleti",IF(F38="","Esigenza da indicare",IF(AND(F38&lt;&gt;"Nessuna dichiarata",G38=""),"Dettaglio da verificare",IF(K38="","Stato da indicare",IF(AND(F38&lt;&gt;"Nessuna dichiarata",OR(I38="",J38="")),"Assegnazione incompleta",IF(OR(K38="Da verificare",K38="Da comunicare"),"Controllo umano richiesto",IF(AND(F38&lt;&gt;"Nessuna dichiarata",ISNUMBER(E38),E38-TODAY()&lt;=$V$5,NOT(OR(K38="Confermato dal fornitore",K38="Chiuso"))),"Scadenza vicina: controllo umano",IF(AND(K38="Confermato dal fornitore",L38=""),"Data aggiornamento mancante",""))))))))))))</f>
        <v/>
      </c>
      <c r="P38">
        <f>IFERROR(INDEX(Parametri!$A$5:$A$7,ROW()-4),"")</f>
        <v/>
      </c>
      <c r="Q38">
        <f>IFERROR(INDEX(Parametri!$C$5:$C$8,ROW()-4),"")</f>
        <v/>
      </c>
      <c r="R38">
        <f>IFERROR(INDEX(Parametri!$E$5:$E$11,ROW()-4),"")</f>
        <v/>
      </c>
      <c r="S38">
        <f>IFERROR(INDEX(Parametri!$G$5:$G$7,ROW()-4),"")</f>
        <v/>
      </c>
      <c r="T38">
        <f>IFERROR(INDEX(Parametri!$I$5:$I$8,ROW()-4),"")</f>
        <v/>
      </c>
      <c r="U38">
        <f>IFERROR(INDEX(Parametri!$K$5:$K$9,ROW()-4),"")</f>
        <v/>
      </c>
    </row>
    <row r="39" ht="30" customHeight="1">
      <c r="A39" s="17">
        <f>IF(B39="","",ROW()-4)</f>
        <v/>
      </c>
      <c r="B39" s="18" t="n"/>
      <c r="C39" s="19" t="n"/>
      <c r="D39" s="18" t="n"/>
      <c r="E39" s="39" t="n"/>
      <c r="F39" s="18" t="n"/>
      <c r="G39" s="18" t="n"/>
      <c r="H39" s="40" t="n"/>
      <c r="I39" s="18" t="n"/>
      <c r="J39" s="18" t="n"/>
      <c r="K39" s="18" t="n"/>
      <c r="L39" s="39" t="n"/>
      <c r="M39" s="41" t="n"/>
      <c r="N39" s="3">
        <f>IF(B39="","",IF(C39="","Conferma da indicare",IF(C39="No","",IF(C39="In attesa","Conferma da raccogliere",IF(OR(D39="",E39="",H39=""),"Dati pasto incompleti",IF(F39="","Esigenza da indicare",IF(AND(F39&lt;&gt;"Nessuna dichiarata",G39=""),"Dettaglio da verificare",IF(K39="","Stato da indicare",IF(AND(F39&lt;&gt;"Nessuna dichiarata",OR(I39="",J39="")),"Assegnazione incompleta",IF(OR(K39="Da verificare",K39="Da comunicare"),"Controllo umano richiesto",IF(AND(F39&lt;&gt;"Nessuna dichiarata",ISNUMBER(E39),E39-TODAY()&lt;=$V$5,NOT(OR(K39="Confermato dal fornitore",K39="Chiuso"))),"Scadenza vicina: controllo umano",IF(AND(K39="Confermato dal fornitore",L39=""),"Data aggiornamento mancante",""))))))))))))</f>
        <v/>
      </c>
      <c r="P39">
        <f>IFERROR(INDEX(Parametri!$A$5:$A$7,ROW()-4),"")</f>
        <v/>
      </c>
      <c r="Q39">
        <f>IFERROR(INDEX(Parametri!$C$5:$C$8,ROW()-4),"")</f>
        <v/>
      </c>
      <c r="R39">
        <f>IFERROR(INDEX(Parametri!$E$5:$E$11,ROW()-4),"")</f>
        <v/>
      </c>
      <c r="S39">
        <f>IFERROR(INDEX(Parametri!$G$5:$G$7,ROW()-4),"")</f>
        <v/>
      </c>
      <c r="T39">
        <f>IFERROR(INDEX(Parametri!$I$5:$I$8,ROW()-4),"")</f>
        <v/>
      </c>
      <c r="U39">
        <f>IFERROR(INDEX(Parametri!$K$5:$K$9,ROW()-4),"")</f>
        <v/>
      </c>
    </row>
    <row r="40" ht="30" customHeight="1">
      <c r="A40" s="23">
        <f>IF(B40="","",ROW()-4)</f>
        <v/>
      </c>
      <c r="B40" s="18" t="n"/>
      <c r="C40" s="19" t="n"/>
      <c r="D40" s="18" t="n"/>
      <c r="E40" s="39" t="n"/>
      <c r="F40" s="18" t="n"/>
      <c r="G40" s="18" t="n"/>
      <c r="H40" s="40" t="n"/>
      <c r="I40" s="18" t="n"/>
      <c r="J40" s="18" t="n"/>
      <c r="K40" s="18" t="n"/>
      <c r="L40" s="39" t="n"/>
      <c r="M40" s="41" t="n"/>
      <c r="N40" s="7">
        <f>IF(B40="","",IF(C40="","Conferma da indicare",IF(C40="No","",IF(C40="In attesa","Conferma da raccogliere",IF(OR(D40="",E40="",H40=""),"Dati pasto incompleti",IF(F40="","Esigenza da indicare",IF(AND(F40&lt;&gt;"Nessuna dichiarata",G40=""),"Dettaglio da verificare",IF(K40="","Stato da indicare",IF(AND(F40&lt;&gt;"Nessuna dichiarata",OR(I40="",J40="")),"Assegnazione incompleta",IF(OR(K40="Da verificare",K40="Da comunicare"),"Controllo umano richiesto",IF(AND(F40&lt;&gt;"Nessuna dichiarata",ISNUMBER(E40),E40-TODAY()&lt;=$V$5,NOT(OR(K40="Confermato dal fornitore",K40="Chiuso"))),"Scadenza vicina: controllo umano",IF(AND(K40="Confermato dal fornitore",L40=""),"Data aggiornamento mancante",""))))))))))))</f>
        <v/>
      </c>
      <c r="P40">
        <f>IFERROR(INDEX(Parametri!$A$5:$A$7,ROW()-4),"")</f>
        <v/>
      </c>
      <c r="Q40">
        <f>IFERROR(INDEX(Parametri!$C$5:$C$8,ROW()-4),"")</f>
        <v/>
      </c>
      <c r="R40">
        <f>IFERROR(INDEX(Parametri!$E$5:$E$11,ROW()-4),"")</f>
        <v/>
      </c>
      <c r="S40">
        <f>IFERROR(INDEX(Parametri!$G$5:$G$7,ROW()-4),"")</f>
        <v/>
      </c>
      <c r="T40">
        <f>IFERROR(INDEX(Parametri!$I$5:$I$8,ROW()-4),"")</f>
        <v/>
      </c>
      <c r="U40">
        <f>IFERROR(INDEX(Parametri!$K$5:$K$9,ROW()-4),"")</f>
        <v/>
      </c>
    </row>
    <row r="41" ht="30" customHeight="1">
      <c r="A41" s="17">
        <f>IF(B41="","",ROW()-4)</f>
        <v/>
      </c>
      <c r="B41" s="18" t="n"/>
      <c r="C41" s="19" t="n"/>
      <c r="D41" s="18" t="n"/>
      <c r="E41" s="39" t="n"/>
      <c r="F41" s="18" t="n"/>
      <c r="G41" s="18" t="n"/>
      <c r="H41" s="40" t="n"/>
      <c r="I41" s="18" t="n"/>
      <c r="J41" s="18" t="n"/>
      <c r="K41" s="18" t="n"/>
      <c r="L41" s="39" t="n"/>
      <c r="M41" s="41" t="n"/>
      <c r="N41" s="3">
        <f>IF(B41="","",IF(C41="","Conferma da indicare",IF(C41="No","",IF(C41="In attesa","Conferma da raccogliere",IF(OR(D41="",E41="",H41=""),"Dati pasto incompleti",IF(F41="","Esigenza da indicare",IF(AND(F41&lt;&gt;"Nessuna dichiarata",G41=""),"Dettaglio da verificare",IF(K41="","Stato da indicare",IF(AND(F41&lt;&gt;"Nessuna dichiarata",OR(I41="",J41="")),"Assegnazione incompleta",IF(OR(K41="Da verificare",K41="Da comunicare"),"Controllo umano richiesto",IF(AND(F41&lt;&gt;"Nessuna dichiarata",ISNUMBER(E41),E41-TODAY()&lt;=$V$5,NOT(OR(K41="Confermato dal fornitore",K41="Chiuso"))),"Scadenza vicina: controllo umano",IF(AND(K41="Confermato dal fornitore",L41=""),"Data aggiornamento mancante",""))))))))))))</f>
        <v/>
      </c>
      <c r="P41">
        <f>IFERROR(INDEX(Parametri!$A$5:$A$7,ROW()-4),"")</f>
        <v/>
      </c>
      <c r="Q41">
        <f>IFERROR(INDEX(Parametri!$C$5:$C$8,ROW()-4),"")</f>
        <v/>
      </c>
      <c r="R41">
        <f>IFERROR(INDEX(Parametri!$E$5:$E$11,ROW()-4),"")</f>
        <v/>
      </c>
      <c r="S41">
        <f>IFERROR(INDEX(Parametri!$G$5:$G$7,ROW()-4),"")</f>
        <v/>
      </c>
      <c r="T41">
        <f>IFERROR(INDEX(Parametri!$I$5:$I$8,ROW()-4),"")</f>
        <v/>
      </c>
      <c r="U41">
        <f>IFERROR(INDEX(Parametri!$K$5:$K$9,ROW()-4),"")</f>
        <v/>
      </c>
    </row>
    <row r="42" ht="30" customHeight="1">
      <c r="A42" s="23">
        <f>IF(B42="","",ROW()-4)</f>
        <v/>
      </c>
      <c r="B42" s="18" t="n"/>
      <c r="C42" s="19" t="n"/>
      <c r="D42" s="18" t="n"/>
      <c r="E42" s="39" t="n"/>
      <c r="F42" s="18" t="n"/>
      <c r="G42" s="18" t="n"/>
      <c r="H42" s="40" t="n"/>
      <c r="I42" s="18" t="n"/>
      <c r="J42" s="18" t="n"/>
      <c r="K42" s="18" t="n"/>
      <c r="L42" s="39" t="n"/>
      <c r="M42" s="41" t="n"/>
      <c r="N42" s="7">
        <f>IF(B42="","",IF(C42="","Conferma da indicare",IF(C42="No","",IF(C42="In attesa","Conferma da raccogliere",IF(OR(D42="",E42="",H42=""),"Dati pasto incompleti",IF(F42="","Esigenza da indicare",IF(AND(F42&lt;&gt;"Nessuna dichiarata",G42=""),"Dettaglio da verificare",IF(K42="","Stato da indicare",IF(AND(F42&lt;&gt;"Nessuna dichiarata",OR(I42="",J42="")),"Assegnazione incompleta",IF(OR(K42="Da verificare",K42="Da comunicare"),"Controllo umano richiesto",IF(AND(F42&lt;&gt;"Nessuna dichiarata",ISNUMBER(E42),E42-TODAY()&lt;=$V$5,NOT(OR(K42="Confermato dal fornitore",K42="Chiuso"))),"Scadenza vicina: controllo umano",IF(AND(K42="Confermato dal fornitore",L42=""),"Data aggiornamento mancante",""))))))))))))</f>
        <v/>
      </c>
      <c r="P42">
        <f>IFERROR(INDEX(Parametri!$A$5:$A$7,ROW()-4),"")</f>
        <v/>
      </c>
      <c r="Q42">
        <f>IFERROR(INDEX(Parametri!$C$5:$C$8,ROW()-4),"")</f>
        <v/>
      </c>
      <c r="R42">
        <f>IFERROR(INDEX(Parametri!$E$5:$E$11,ROW()-4),"")</f>
        <v/>
      </c>
      <c r="S42">
        <f>IFERROR(INDEX(Parametri!$G$5:$G$7,ROW()-4),"")</f>
        <v/>
      </c>
      <c r="T42">
        <f>IFERROR(INDEX(Parametri!$I$5:$I$8,ROW()-4),"")</f>
        <v/>
      </c>
      <c r="U42">
        <f>IFERROR(INDEX(Parametri!$K$5:$K$9,ROW()-4),"")</f>
        <v/>
      </c>
    </row>
    <row r="43" ht="30" customHeight="1">
      <c r="A43" s="17">
        <f>IF(B43="","",ROW()-4)</f>
        <v/>
      </c>
      <c r="B43" s="18" t="n"/>
      <c r="C43" s="19" t="n"/>
      <c r="D43" s="18" t="n"/>
      <c r="E43" s="39" t="n"/>
      <c r="F43" s="18" t="n"/>
      <c r="G43" s="18" t="n"/>
      <c r="H43" s="40" t="n"/>
      <c r="I43" s="18" t="n"/>
      <c r="J43" s="18" t="n"/>
      <c r="K43" s="18" t="n"/>
      <c r="L43" s="39" t="n"/>
      <c r="M43" s="41" t="n"/>
      <c r="N43" s="3">
        <f>IF(B43="","",IF(C43="","Conferma da indicare",IF(C43="No","",IF(C43="In attesa","Conferma da raccogliere",IF(OR(D43="",E43="",H43=""),"Dati pasto incompleti",IF(F43="","Esigenza da indicare",IF(AND(F43&lt;&gt;"Nessuna dichiarata",G43=""),"Dettaglio da verificare",IF(K43="","Stato da indicare",IF(AND(F43&lt;&gt;"Nessuna dichiarata",OR(I43="",J43="")),"Assegnazione incompleta",IF(OR(K43="Da verificare",K43="Da comunicare"),"Controllo umano richiesto",IF(AND(F43&lt;&gt;"Nessuna dichiarata",ISNUMBER(E43),E43-TODAY()&lt;=$V$5,NOT(OR(K43="Confermato dal fornitore",K43="Chiuso"))),"Scadenza vicina: controllo umano",IF(AND(K43="Confermato dal fornitore",L43=""),"Data aggiornamento mancante",""))))))))))))</f>
        <v/>
      </c>
      <c r="P43">
        <f>IFERROR(INDEX(Parametri!$A$5:$A$7,ROW()-4),"")</f>
        <v/>
      </c>
      <c r="Q43">
        <f>IFERROR(INDEX(Parametri!$C$5:$C$8,ROW()-4),"")</f>
        <v/>
      </c>
      <c r="R43">
        <f>IFERROR(INDEX(Parametri!$E$5:$E$11,ROW()-4),"")</f>
        <v/>
      </c>
      <c r="S43">
        <f>IFERROR(INDEX(Parametri!$G$5:$G$7,ROW()-4),"")</f>
        <v/>
      </c>
      <c r="T43">
        <f>IFERROR(INDEX(Parametri!$I$5:$I$8,ROW()-4),"")</f>
        <v/>
      </c>
      <c r="U43">
        <f>IFERROR(INDEX(Parametri!$K$5:$K$9,ROW()-4),"")</f>
        <v/>
      </c>
    </row>
    <row r="44" ht="30" customHeight="1">
      <c r="A44" s="23">
        <f>IF(B44="","",ROW()-4)</f>
        <v/>
      </c>
      <c r="B44" s="18" t="n"/>
      <c r="C44" s="19" t="n"/>
      <c r="D44" s="18" t="n"/>
      <c r="E44" s="39" t="n"/>
      <c r="F44" s="18" t="n"/>
      <c r="G44" s="18" t="n"/>
      <c r="H44" s="40" t="n"/>
      <c r="I44" s="18" t="n"/>
      <c r="J44" s="18" t="n"/>
      <c r="K44" s="18" t="n"/>
      <c r="L44" s="39" t="n"/>
      <c r="M44" s="41" t="n"/>
      <c r="N44" s="7">
        <f>IF(B44="","",IF(C44="","Conferma da indicare",IF(C44="No","",IF(C44="In attesa","Conferma da raccogliere",IF(OR(D44="",E44="",H44=""),"Dati pasto incompleti",IF(F44="","Esigenza da indicare",IF(AND(F44&lt;&gt;"Nessuna dichiarata",G44=""),"Dettaglio da verificare",IF(K44="","Stato da indicare",IF(AND(F44&lt;&gt;"Nessuna dichiarata",OR(I44="",J44="")),"Assegnazione incompleta",IF(OR(K44="Da verificare",K44="Da comunicare"),"Controllo umano richiesto",IF(AND(F44&lt;&gt;"Nessuna dichiarata",ISNUMBER(E44),E44-TODAY()&lt;=$V$5,NOT(OR(K44="Confermato dal fornitore",K44="Chiuso"))),"Scadenza vicina: controllo umano",IF(AND(K44="Confermato dal fornitore",L44=""),"Data aggiornamento mancante",""))))))))))))</f>
        <v/>
      </c>
      <c r="P44">
        <f>IFERROR(INDEX(Parametri!$A$5:$A$7,ROW()-4),"")</f>
        <v/>
      </c>
      <c r="Q44">
        <f>IFERROR(INDEX(Parametri!$C$5:$C$8,ROW()-4),"")</f>
        <v/>
      </c>
      <c r="R44">
        <f>IFERROR(INDEX(Parametri!$E$5:$E$11,ROW()-4),"")</f>
        <v/>
      </c>
      <c r="S44">
        <f>IFERROR(INDEX(Parametri!$G$5:$G$7,ROW()-4),"")</f>
        <v/>
      </c>
      <c r="T44">
        <f>IFERROR(INDEX(Parametri!$I$5:$I$8,ROW()-4),"")</f>
        <v/>
      </c>
      <c r="U44">
        <f>IFERROR(INDEX(Parametri!$K$5:$K$9,ROW()-4),"")</f>
        <v/>
      </c>
    </row>
    <row r="45" ht="30" customHeight="1">
      <c r="A45" s="17">
        <f>IF(B45="","",ROW()-4)</f>
        <v/>
      </c>
      <c r="B45" s="18" t="n"/>
      <c r="C45" s="19" t="n"/>
      <c r="D45" s="18" t="n"/>
      <c r="E45" s="39" t="n"/>
      <c r="F45" s="18" t="n"/>
      <c r="G45" s="18" t="n"/>
      <c r="H45" s="40" t="n"/>
      <c r="I45" s="18" t="n"/>
      <c r="J45" s="18" t="n"/>
      <c r="K45" s="18" t="n"/>
      <c r="L45" s="39" t="n"/>
      <c r="M45" s="41" t="n"/>
      <c r="N45" s="3">
        <f>IF(B45="","",IF(C45="","Conferma da indicare",IF(C45="No","",IF(C45="In attesa","Conferma da raccogliere",IF(OR(D45="",E45="",H45=""),"Dati pasto incompleti",IF(F45="","Esigenza da indicare",IF(AND(F45&lt;&gt;"Nessuna dichiarata",G45=""),"Dettaglio da verificare",IF(K45="","Stato da indicare",IF(AND(F45&lt;&gt;"Nessuna dichiarata",OR(I45="",J45="")),"Assegnazione incompleta",IF(OR(K45="Da verificare",K45="Da comunicare"),"Controllo umano richiesto",IF(AND(F45&lt;&gt;"Nessuna dichiarata",ISNUMBER(E45),E45-TODAY()&lt;=$V$5,NOT(OR(K45="Confermato dal fornitore",K45="Chiuso"))),"Scadenza vicina: controllo umano",IF(AND(K45="Confermato dal fornitore",L45=""),"Data aggiornamento mancante",""))))))))))))</f>
        <v/>
      </c>
      <c r="P45">
        <f>IFERROR(INDEX(Parametri!$A$5:$A$7,ROW()-4),"")</f>
        <v/>
      </c>
      <c r="Q45">
        <f>IFERROR(INDEX(Parametri!$C$5:$C$8,ROW()-4),"")</f>
        <v/>
      </c>
      <c r="R45">
        <f>IFERROR(INDEX(Parametri!$E$5:$E$11,ROW()-4),"")</f>
        <v/>
      </c>
      <c r="S45">
        <f>IFERROR(INDEX(Parametri!$G$5:$G$7,ROW()-4),"")</f>
        <v/>
      </c>
      <c r="T45">
        <f>IFERROR(INDEX(Parametri!$I$5:$I$8,ROW()-4),"")</f>
        <v/>
      </c>
      <c r="U45">
        <f>IFERROR(INDEX(Parametri!$K$5:$K$9,ROW()-4),"")</f>
        <v/>
      </c>
    </row>
    <row r="46" ht="30" customHeight="1">
      <c r="A46" s="23">
        <f>IF(B46="","",ROW()-4)</f>
        <v/>
      </c>
      <c r="B46" s="18" t="n"/>
      <c r="C46" s="19" t="n"/>
      <c r="D46" s="18" t="n"/>
      <c r="E46" s="39" t="n"/>
      <c r="F46" s="18" t="n"/>
      <c r="G46" s="18" t="n"/>
      <c r="H46" s="40" t="n"/>
      <c r="I46" s="18" t="n"/>
      <c r="J46" s="18" t="n"/>
      <c r="K46" s="18" t="n"/>
      <c r="L46" s="39" t="n"/>
      <c r="M46" s="41" t="n"/>
      <c r="N46" s="7">
        <f>IF(B46="","",IF(C46="","Conferma da indicare",IF(C46="No","",IF(C46="In attesa","Conferma da raccogliere",IF(OR(D46="",E46="",H46=""),"Dati pasto incompleti",IF(F46="","Esigenza da indicare",IF(AND(F46&lt;&gt;"Nessuna dichiarata",G46=""),"Dettaglio da verificare",IF(K46="","Stato da indicare",IF(AND(F46&lt;&gt;"Nessuna dichiarata",OR(I46="",J46="")),"Assegnazione incompleta",IF(OR(K46="Da verificare",K46="Da comunicare"),"Controllo umano richiesto",IF(AND(F46&lt;&gt;"Nessuna dichiarata",ISNUMBER(E46),E46-TODAY()&lt;=$V$5,NOT(OR(K46="Confermato dal fornitore",K46="Chiuso"))),"Scadenza vicina: controllo umano",IF(AND(K46="Confermato dal fornitore",L46=""),"Data aggiornamento mancante",""))))))))))))</f>
        <v/>
      </c>
      <c r="P46">
        <f>IFERROR(INDEX(Parametri!$A$5:$A$7,ROW()-4),"")</f>
        <v/>
      </c>
      <c r="Q46">
        <f>IFERROR(INDEX(Parametri!$C$5:$C$8,ROW()-4),"")</f>
        <v/>
      </c>
      <c r="R46">
        <f>IFERROR(INDEX(Parametri!$E$5:$E$11,ROW()-4),"")</f>
        <v/>
      </c>
      <c r="S46">
        <f>IFERROR(INDEX(Parametri!$G$5:$G$7,ROW()-4),"")</f>
        <v/>
      </c>
      <c r="T46">
        <f>IFERROR(INDEX(Parametri!$I$5:$I$8,ROW()-4),"")</f>
        <v/>
      </c>
      <c r="U46">
        <f>IFERROR(INDEX(Parametri!$K$5:$K$9,ROW()-4),"")</f>
        <v/>
      </c>
    </row>
    <row r="47" ht="30" customHeight="1">
      <c r="A47" s="17">
        <f>IF(B47="","",ROW()-4)</f>
        <v/>
      </c>
      <c r="B47" s="18" t="n"/>
      <c r="C47" s="19" t="n"/>
      <c r="D47" s="18" t="n"/>
      <c r="E47" s="39" t="n"/>
      <c r="F47" s="18" t="n"/>
      <c r="G47" s="18" t="n"/>
      <c r="H47" s="40" t="n"/>
      <c r="I47" s="18" t="n"/>
      <c r="J47" s="18" t="n"/>
      <c r="K47" s="18" t="n"/>
      <c r="L47" s="39" t="n"/>
      <c r="M47" s="41" t="n"/>
      <c r="N47" s="3">
        <f>IF(B47="","",IF(C47="","Conferma da indicare",IF(C47="No","",IF(C47="In attesa","Conferma da raccogliere",IF(OR(D47="",E47="",H47=""),"Dati pasto incompleti",IF(F47="","Esigenza da indicare",IF(AND(F47&lt;&gt;"Nessuna dichiarata",G47=""),"Dettaglio da verificare",IF(K47="","Stato da indicare",IF(AND(F47&lt;&gt;"Nessuna dichiarata",OR(I47="",J47="")),"Assegnazione incompleta",IF(OR(K47="Da verificare",K47="Da comunicare"),"Controllo umano richiesto",IF(AND(F47&lt;&gt;"Nessuna dichiarata",ISNUMBER(E47),E47-TODAY()&lt;=$V$5,NOT(OR(K47="Confermato dal fornitore",K47="Chiuso"))),"Scadenza vicina: controllo umano",IF(AND(K47="Confermato dal fornitore",L47=""),"Data aggiornamento mancante",""))))))))))))</f>
        <v/>
      </c>
      <c r="P47">
        <f>IFERROR(INDEX(Parametri!$A$5:$A$7,ROW()-4),"")</f>
        <v/>
      </c>
      <c r="Q47">
        <f>IFERROR(INDEX(Parametri!$C$5:$C$8,ROW()-4),"")</f>
        <v/>
      </c>
      <c r="R47">
        <f>IFERROR(INDEX(Parametri!$E$5:$E$11,ROW()-4),"")</f>
        <v/>
      </c>
      <c r="S47">
        <f>IFERROR(INDEX(Parametri!$G$5:$G$7,ROW()-4),"")</f>
        <v/>
      </c>
      <c r="T47">
        <f>IFERROR(INDEX(Parametri!$I$5:$I$8,ROW()-4),"")</f>
        <v/>
      </c>
      <c r="U47">
        <f>IFERROR(INDEX(Parametri!$K$5:$K$9,ROW()-4),"")</f>
        <v/>
      </c>
    </row>
    <row r="48" ht="30" customHeight="1">
      <c r="A48" s="23">
        <f>IF(B48="","",ROW()-4)</f>
        <v/>
      </c>
      <c r="B48" s="18" t="n"/>
      <c r="C48" s="19" t="n"/>
      <c r="D48" s="18" t="n"/>
      <c r="E48" s="39" t="n"/>
      <c r="F48" s="18" t="n"/>
      <c r="G48" s="18" t="n"/>
      <c r="H48" s="40" t="n"/>
      <c r="I48" s="18" t="n"/>
      <c r="J48" s="18" t="n"/>
      <c r="K48" s="18" t="n"/>
      <c r="L48" s="39" t="n"/>
      <c r="M48" s="41" t="n"/>
      <c r="N48" s="7">
        <f>IF(B48="","",IF(C48="","Conferma da indicare",IF(C48="No","",IF(C48="In attesa","Conferma da raccogliere",IF(OR(D48="",E48="",H48=""),"Dati pasto incompleti",IF(F48="","Esigenza da indicare",IF(AND(F48&lt;&gt;"Nessuna dichiarata",G48=""),"Dettaglio da verificare",IF(K48="","Stato da indicare",IF(AND(F48&lt;&gt;"Nessuna dichiarata",OR(I48="",J48="")),"Assegnazione incompleta",IF(OR(K48="Da verificare",K48="Da comunicare"),"Controllo umano richiesto",IF(AND(F48&lt;&gt;"Nessuna dichiarata",ISNUMBER(E48),E48-TODAY()&lt;=$V$5,NOT(OR(K48="Confermato dal fornitore",K48="Chiuso"))),"Scadenza vicina: controllo umano",IF(AND(K48="Confermato dal fornitore",L48=""),"Data aggiornamento mancante",""))))))))))))</f>
        <v/>
      </c>
      <c r="P48">
        <f>IFERROR(INDEX(Parametri!$A$5:$A$7,ROW()-4),"")</f>
        <v/>
      </c>
      <c r="Q48">
        <f>IFERROR(INDEX(Parametri!$C$5:$C$8,ROW()-4),"")</f>
        <v/>
      </c>
      <c r="R48">
        <f>IFERROR(INDEX(Parametri!$E$5:$E$11,ROW()-4),"")</f>
        <v/>
      </c>
      <c r="S48">
        <f>IFERROR(INDEX(Parametri!$G$5:$G$7,ROW()-4),"")</f>
        <v/>
      </c>
      <c r="T48">
        <f>IFERROR(INDEX(Parametri!$I$5:$I$8,ROW()-4),"")</f>
        <v/>
      </c>
      <c r="U48">
        <f>IFERROR(INDEX(Parametri!$K$5:$K$9,ROW()-4),"")</f>
        <v/>
      </c>
    </row>
    <row r="49" ht="30" customHeight="1">
      <c r="A49" s="17">
        <f>IF(B49="","",ROW()-4)</f>
        <v/>
      </c>
      <c r="B49" s="18" t="n"/>
      <c r="C49" s="19" t="n"/>
      <c r="D49" s="18" t="n"/>
      <c r="E49" s="39" t="n"/>
      <c r="F49" s="18" t="n"/>
      <c r="G49" s="18" t="n"/>
      <c r="H49" s="40" t="n"/>
      <c r="I49" s="18" t="n"/>
      <c r="J49" s="18" t="n"/>
      <c r="K49" s="18" t="n"/>
      <c r="L49" s="39" t="n"/>
      <c r="M49" s="41" t="n"/>
      <c r="N49" s="3">
        <f>IF(B49="","",IF(C49="","Conferma da indicare",IF(C49="No","",IF(C49="In attesa","Conferma da raccogliere",IF(OR(D49="",E49="",H49=""),"Dati pasto incompleti",IF(F49="","Esigenza da indicare",IF(AND(F49&lt;&gt;"Nessuna dichiarata",G49=""),"Dettaglio da verificare",IF(K49="","Stato da indicare",IF(AND(F49&lt;&gt;"Nessuna dichiarata",OR(I49="",J49="")),"Assegnazione incompleta",IF(OR(K49="Da verificare",K49="Da comunicare"),"Controllo umano richiesto",IF(AND(F49&lt;&gt;"Nessuna dichiarata",ISNUMBER(E49),E49-TODAY()&lt;=$V$5,NOT(OR(K49="Confermato dal fornitore",K49="Chiuso"))),"Scadenza vicina: controllo umano",IF(AND(K49="Confermato dal fornitore",L49=""),"Data aggiornamento mancante",""))))))))))))</f>
        <v/>
      </c>
      <c r="P49">
        <f>IFERROR(INDEX(Parametri!$A$5:$A$7,ROW()-4),"")</f>
        <v/>
      </c>
      <c r="Q49">
        <f>IFERROR(INDEX(Parametri!$C$5:$C$8,ROW()-4),"")</f>
        <v/>
      </c>
      <c r="R49">
        <f>IFERROR(INDEX(Parametri!$E$5:$E$11,ROW()-4),"")</f>
        <v/>
      </c>
      <c r="S49">
        <f>IFERROR(INDEX(Parametri!$G$5:$G$7,ROW()-4),"")</f>
        <v/>
      </c>
      <c r="T49">
        <f>IFERROR(INDEX(Parametri!$I$5:$I$8,ROW()-4),"")</f>
        <v/>
      </c>
      <c r="U49">
        <f>IFERROR(INDEX(Parametri!$K$5:$K$9,ROW()-4),"")</f>
        <v/>
      </c>
    </row>
    <row r="50" ht="30" customHeight="1">
      <c r="A50" s="23">
        <f>IF(B50="","",ROW()-4)</f>
        <v/>
      </c>
      <c r="B50" s="18" t="n"/>
      <c r="C50" s="19" t="n"/>
      <c r="D50" s="18" t="n"/>
      <c r="E50" s="39" t="n"/>
      <c r="F50" s="18" t="n"/>
      <c r="G50" s="18" t="n"/>
      <c r="H50" s="40" t="n"/>
      <c r="I50" s="18" t="n"/>
      <c r="J50" s="18" t="n"/>
      <c r="K50" s="18" t="n"/>
      <c r="L50" s="39" t="n"/>
      <c r="M50" s="41" t="n"/>
      <c r="N50" s="7">
        <f>IF(B50="","",IF(C50="","Conferma da indicare",IF(C50="No","",IF(C50="In attesa","Conferma da raccogliere",IF(OR(D50="",E50="",H50=""),"Dati pasto incompleti",IF(F50="","Esigenza da indicare",IF(AND(F50&lt;&gt;"Nessuna dichiarata",G50=""),"Dettaglio da verificare",IF(K50="","Stato da indicare",IF(AND(F50&lt;&gt;"Nessuna dichiarata",OR(I50="",J50="")),"Assegnazione incompleta",IF(OR(K50="Da verificare",K50="Da comunicare"),"Controllo umano richiesto",IF(AND(F50&lt;&gt;"Nessuna dichiarata",ISNUMBER(E50),E50-TODAY()&lt;=$V$5,NOT(OR(K50="Confermato dal fornitore",K50="Chiuso"))),"Scadenza vicina: controllo umano",IF(AND(K50="Confermato dal fornitore",L50=""),"Data aggiornamento mancante",""))))))))))))</f>
        <v/>
      </c>
      <c r="P50">
        <f>IFERROR(INDEX(Parametri!$A$5:$A$7,ROW()-4),"")</f>
        <v/>
      </c>
      <c r="Q50">
        <f>IFERROR(INDEX(Parametri!$C$5:$C$8,ROW()-4),"")</f>
        <v/>
      </c>
      <c r="R50">
        <f>IFERROR(INDEX(Parametri!$E$5:$E$11,ROW()-4),"")</f>
        <v/>
      </c>
      <c r="S50">
        <f>IFERROR(INDEX(Parametri!$G$5:$G$7,ROW()-4),"")</f>
        <v/>
      </c>
      <c r="T50">
        <f>IFERROR(INDEX(Parametri!$I$5:$I$8,ROW()-4),"")</f>
        <v/>
      </c>
      <c r="U50">
        <f>IFERROR(INDEX(Parametri!$K$5:$K$9,ROW()-4),"")</f>
        <v/>
      </c>
    </row>
    <row r="51" ht="30" customHeight="1">
      <c r="A51" s="17">
        <f>IF(B51="","",ROW()-4)</f>
        <v/>
      </c>
      <c r="B51" s="18" t="n"/>
      <c r="C51" s="19" t="n"/>
      <c r="D51" s="18" t="n"/>
      <c r="E51" s="39" t="n"/>
      <c r="F51" s="18" t="n"/>
      <c r="G51" s="18" t="n"/>
      <c r="H51" s="40" t="n"/>
      <c r="I51" s="18" t="n"/>
      <c r="J51" s="18" t="n"/>
      <c r="K51" s="18" t="n"/>
      <c r="L51" s="39" t="n"/>
      <c r="M51" s="41" t="n"/>
      <c r="N51" s="3">
        <f>IF(B51="","",IF(C51="","Conferma da indicare",IF(C51="No","",IF(C51="In attesa","Conferma da raccogliere",IF(OR(D51="",E51="",H51=""),"Dati pasto incompleti",IF(F51="","Esigenza da indicare",IF(AND(F51&lt;&gt;"Nessuna dichiarata",G51=""),"Dettaglio da verificare",IF(K51="","Stato da indicare",IF(AND(F51&lt;&gt;"Nessuna dichiarata",OR(I51="",J51="")),"Assegnazione incompleta",IF(OR(K51="Da verificare",K51="Da comunicare"),"Controllo umano richiesto",IF(AND(F51&lt;&gt;"Nessuna dichiarata",ISNUMBER(E51),E51-TODAY()&lt;=$V$5,NOT(OR(K51="Confermato dal fornitore",K51="Chiuso"))),"Scadenza vicina: controllo umano",IF(AND(K51="Confermato dal fornitore",L51=""),"Data aggiornamento mancante",""))))))))))))</f>
        <v/>
      </c>
      <c r="P51">
        <f>IFERROR(INDEX(Parametri!$A$5:$A$7,ROW()-4),"")</f>
        <v/>
      </c>
      <c r="Q51">
        <f>IFERROR(INDEX(Parametri!$C$5:$C$8,ROW()-4),"")</f>
        <v/>
      </c>
      <c r="R51">
        <f>IFERROR(INDEX(Parametri!$E$5:$E$11,ROW()-4),"")</f>
        <v/>
      </c>
      <c r="S51">
        <f>IFERROR(INDEX(Parametri!$G$5:$G$7,ROW()-4),"")</f>
        <v/>
      </c>
      <c r="T51">
        <f>IFERROR(INDEX(Parametri!$I$5:$I$8,ROW()-4),"")</f>
        <v/>
      </c>
      <c r="U51">
        <f>IFERROR(INDEX(Parametri!$K$5:$K$9,ROW()-4),"")</f>
        <v/>
      </c>
    </row>
    <row r="52" ht="30" customHeight="1">
      <c r="A52" s="23">
        <f>IF(B52="","",ROW()-4)</f>
        <v/>
      </c>
      <c r="B52" s="18" t="n"/>
      <c r="C52" s="19" t="n"/>
      <c r="D52" s="18" t="n"/>
      <c r="E52" s="39" t="n"/>
      <c r="F52" s="18" t="n"/>
      <c r="G52" s="18" t="n"/>
      <c r="H52" s="40" t="n"/>
      <c r="I52" s="18" t="n"/>
      <c r="J52" s="18" t="n"/>
      <c r="K52" s="18" t="n"/>
      <c r="L52" s="39" t="n"/>
      <c r="M52" s="41" t="n"/>
      <c r="N52" s="7">
        <f>IF(B52="","",IF(C52="","Conferma da indicare",IF(C52="No","",IF(C52="In attesa","Conferma da raccogliere",IF(OR(D52="",E52="",H52=""),"Dati pasto incompleti",IF(F52="","Esigenza da indicare",IF(AND(F52&lt;&gt;"Nessuna dichiarata",G52=""),"Dettaglio da verificare",IF(K52="","Stato da indicare",IF(AND(F52&lt;&gt;"Nessuna dichiarata",OR(I52="",J52="")),"Assegnazione incompleta",IF(OR(K52="Da verificare",K52="Da comunicare"),"Controllo umano richiesto",IF(AND(F52&lt;&gt;"Nessuna dichiarata",ISNUMBER(E52),E52-TODAY()&lt;=$V$5,NOT(OR(K52="Confermato dal fornitore",K52="Chiuso"))),"Scadenza vicina: controllo umano",IF(AND(K52="Confermato dal fornitore",L52=""),"Data aggiornamento mancante",""))))))))))))</f>
        <v/>
      </c>
      <c r="P52">
        <f>IFERROR(INDEX(Parametri!$A$5:$A$7,ROW()-4),"")</f>
        <v/>
      </c>
      <c r="Q52">
        <f>IFERROR(INDEX(Parametri!$C$5:$C$8,ROW()-4),"")</f>
        <v/>
      </c>
      <c r="R52">
        <f>IFERROR(INDEX(Parametri!$E$5:$E$11,ROW()-4),"")</f>
        <v/>
      </c>
      <c r="S52">
        <f>IFERROR(INDEX(Parametri!$G$5:$G$7,ROW()-4),"")</f>
        <v/>
      </c>
      <c r="T52">
        <f>IFERROR(INDEX(Parametri!$I$5:$I$8,ROW()-4),"")</f>
        <v/>
      </c>
      <c r="U52">
        <f>IFERROR(INDEX(Parametri!$K$5:$K$9,ROW()-4),"")</f>
        <v/>
      </c>
    </row>
    <row r="53" ht="30" customHeight="1">
      <c r="A53" s="17">
        <f>IF(B53="","",ROW()-4)</f>
        <v/>
      </c>
      <c r="B53" s="18" t="n"/>
      <c r="C53" s="19" t="n"/>
      <c r="D53" s="18" t="n"/>
      <c r="E53" s="39" t="n"/>
      <c r="F53" s="18" t="n"/>
      <c r="G53" s="18" t="n"/>
      <c r="H53" s="40" t="n"/>
      <c r="I53" s="18" t="n"/>
      <c r="J53" s="18" t="n"/>
      <c r="K53" s="18" t="n"/>
      <c r="L53" s="39" t="n"/>
      <c r="M53" s="41" t="n"/>
      <c r="N53" s="3">
        <f>IF(B53="","",IF(C53="","Conferma da indicare",IF(C53="No","",IF(C53="In attesa","Conferma da raccogliere",IF(OR(D53="",E53="",H53=""),"Dati pasto incompleti",IF(F53="","Esigenza da indicare",IF(AND(F53&lt;&gt;"Nessuna dichiarata",G53=""),"Dettaglio da verificare",IF(K53="","Stato da indicare",IF(AND(F53&lt;&gt;"Nessuna dichiarata",OR(I53="",J53="")),"Assegnazione incompleta",IF(OR(K53="Da verificare",K53="Da comunicare"),"Controllo umano richiesto",IF(AND(F53&lt;&gt;"Nessuna dichiarata",ISNUMBER(E53),E53-TODAY()&lt;=$V$5,NOT(OR(K53="Confermato dal fornitore",K53="Chiuso"))),"Scadenza vicina: controllo umano",IF(AND(K53="Confermato dal fornitore",L53=""),"Data aggiornamento mancante",""))))))))))))</f>
        <v/>
      </c>
      <c r="P53">
        <f>IFERROR(INDEX(Parametri!$A$5:$A$7,ROW()-4),"")</f>
        <v/>
      </c>
      <c r="Q53">
        <f>IFERROR(INDEX(Parametri!$C$5:$C$8,ROW()-4),"")</f>
        <v/>
      </c>
      <c r="R53">
        <f>IFERROR(INDEX(Parametri!$E$5:$E$11,ROW()-4),"")</f>
        <v/>
      </c>
      <c r="S53">
        <f>IFERROR(INDEX(Parametri!$G$5:$G$7,ROW()-4),"")</f>
        <v/>
      </c>
      <c r="T53">
        <f>IFERROR(INDEX(Parametri!$I$5:$I$8,ROW()-4),"")</f>
        <v/>
      </c>
      <c r="U53">
        <f>IFERROR(INDEX(Parametri!$K$5:$K$9,ROW()-4),"")</f>
        <v/>
      </c>
    </row>
    <row r="54" ht="30" customHeight="1">
      <c r="A54" s="23">
        <f>IF(B54="","",ROW()-4)</f>
        <v/>
      </c>
      <c r="B54" s="18" t="n"/>
      <c r="C54" s="19" t="n"/>
      <c r="D54" s="18" t="n"/>
      <c r="E54" s="39" t="n"/>
      <c r="F54" s="18" t="n"/>
      <c r="G54" s="18" t="n"/>
      <c r="H54" s="40" t="n"/>
      <c r="I54" s="18" t="n"/>
      <c r="J54" s="18" t="n"/>
      <c r="K54" s="18" t="n"/>
      <c r="L54" s="39" t="n"/>
      <c r="M54" s="41" t="n"/>
      <c r="N54" s="7">
        <f>IF(B54="","",IF(C54="","Conferma da indicare",IF(C54="No","",IF(C54="In attesa","Conferma da raccogliere",IF(OR(D54="",E54="",H54=""),"Dati pasto incompleti",IF(F54="","Esigenza da indicare",IF(AND(F54&lt;&gt;"Nessuna dichiarata",G54=""),"Dettaglio da verificare",IF(K54="","Stato da indicare",IF(AND(F54&lt;&gt;"Nessuna dichiarata",OR(I54="",J54="")),"Assegnazione incompleta",IF(OR(K54="Da verificare",K54="Da comunicare"),"Controllo umano richiesto",IF(AND(F54&lt;&gt;"Nessuna dichiarata",ISNUMBER(E54),E54-TODAY()&lt;=$V$5,NOT(OR(K54="Confermato dal fornitore",K54="Chiuso"))),"Scadenza vicina: controllo umano",IF(AND(K54="Confermato dal fornitore",L54=""),"Data aggiornamento mancante",""))))))))))))</f>
        <v/>
      </c>
      <c r="P54">
        <f>IFERROR(INDEX(Parametri!$A$5:$A$7,ROW()-4),"")</f>
        <v/>
      </c>
      <c r="Q54">
        <f>IFERROR(INDEX(Parametri!$C$5:$C$8,ROW()-4),"")</f>
        <v/>
      </c>
      <c r="R54">
        <f>IFERROR(INDEX(Parametri!$E$5:$E$11,ROW()-4),"")</f>
        <v/>
      </c>
      <c r="S54">
        <f>IFERROR(INDEX(Parametri!$G$5:$G$7,ROW()-4),"")</f>
        <v/>
      </c>
      <c r="T54">
        <f>IFERROR(INDEX(Parametri!$I$5:$I$8,ROW()-4),"")</f>
        <v/>
      </c>
      <c r="U54">
        <f>IFERROR(INDEX(Parametri!$K$5:$K$9,ROW()-4),"")</f>
        <v/>
      </c>
    </row>
    <row r="55" ht="30" customHeight="1">
      <c r="A55" s="17">
        <f>IF(B55="","",ROW()-4)</f>
        <v/>
      </c>
      <c r="B55" s="18" t="n"/>
      <c r="C55" s="19" t="n"/>
      <c r="D55" s="18" t="n"/>
      <c r="E55" s="39" t="n"/>
      <c r="F55" s="18" t="n"/>
      <c r="G55" s="18" t="n"/>
      <c r="H55" s="40" t="n"/>
      <c r="I55" s="18" t="n"/>
      <c r="J55" s="18" t="n"/>
      <c r="K55" s="18" t="n"/>
      <c r="L55" s="39" t="n"/>
      <c r="M55" s="41" t="n"/>
      <c r="N55" s="3">
        <f>IF(B55="","",IF(C55="","Conferma da indicare",IF(C55="No","",IF(C55="In attesa","Conferma da raccogliere",IF(OR(D55="",E55="",H55=""),"Dati pasto incompleti",IF(F55="","Esigenza da indicare",IF(AND(F55&lt;&gt;"Nessuna dichiarata",G55=""),"Dettaglio da verificare",IF(K55="","Stato da indicare",IF(AND(F55&lt;&gt;"Nessuna dichiarata",OR(I55="",J55="")),"Assegnazione incompleta",IF(OR(K55="Da verificare",K55="Da comunicare"),"Controllo umano richiesto",IF(AND(F55&lt;&gt;"Nessuna dichiarata",ISNUMBER(E55),E55-TODAY()&lt;=$V$5,NOT(OR(K55="Confermato dal fornitore",K55="Chiuso"))),"Scadenza vicina: controllo umano",IF(AND(K55="Confermato dal fornitore",L55=""),"Data aggiornamento mancante",""))))))))))))</f>
        <v/>
      </c>
      <c r="P55">
        <f>IFERROR(INDEX(Parametri!$A$5:$A$7,ROW()-4),"")</f>
        <v/>
      </c>
      <c r="Q55">
        <f>IFERROR(INDEX(Parametri!$C$5:$C$8,ROW()-4),"")</f>
        <v/>
      </c>
      <c r="R55">
        <f>IFERROR(INDEX(Parametri!$E$5:$E$11,ROW()-4),"")</f>
        <v/>
      </c>
      <c r="S55">
        <f>IFERROR(INDEX(Parametri!$G$5:$G$7,ROW()-4),"")</f>
        <v/>
      </c>
      <c r="T55">
        <f>IFERROR(INDEX(Parametri!$I$5:$I$8,ROW()-4),"")</f>
        <v/>
      </c>
      <c r="U55">
        <f>IFERROR(INDEX(Parametri!$K$5:$K$9,ROW()-4),"")</f>
        <v/>
      </c>
    </row>
    <row r="56" ht="30" customHeight="1">
      <c r="A56" s="23">
        <f>IF(B56="","",ROW()-4)</f>
        <v/>
      </c>
      <c r="B56" s="18" t="n"/>
      <c r="C56" s="19" t="n"/>
      <c r="D56" s="18" t="n"/>
      <c r="E56" s="39" t="n"/>
      <c r="F56" s="18" t="n"/>
      <c r="G56" s="18" t="n"/>
      <c r="H56" s="40" t="n"/>
      <c r="I56" s="18" t="n"/>
      <c r="J56" s="18" t="n"/>
      <c r="K56" s="18" t="n"/>
      <c r="L56" s="39" t="n"/>
      <c r="M56" s="41" t="n"/>
      <c r="N56" s="7">
        <f>IF(B56="","",IF(C56="","Conferma da indicare",IF(C56="No","",IF(C56="In attesa","Conferma da raccogliere",IF(OR(D56="",E56="",H56=""),"Dati pasto incompleti",IF(F56="","Esigenza da indicare",IF(AND(F56&lt;&gt;"Nessuna dichiarata",G56=""),"Dettaglio da verificare",IF(K56="","Stato da indicare",IF(AND(F56&lt;&gt;"Nessuna dichiarata",OR(I56="",J56="")),"Assegnazione incompleta",IF(OR(K56="Da verificare",K56="Da comunicare"),"Controllo umano richiesto",IF(AND(F56&lt;&gt;"Nessuna dichiarata",ISNUMBER(E56),E56-TODAY()&lt;=$V$5,NOT(OR(K56="Confermato dal fornitore",K56="Chiuso"))),"Scadenza vicina: controllo umano",IF(AND(K56="Confermato dal fornitore",L56=""),"Data aggiornamento mancante",""))))))))))))</f>
        <v/>
      </c>
      <c r="P56">
        <f>IFERROR(INDEX(Parametri!$A$5:$A$7,ROW()-4),"")</f>
        <v/>
      </c>
      <c r="Q56">
        <f>IFERROR(INDEX(Parametri!$C$5:$C$8,ROW()-4),"")</f>
        <v/>
      </c>
      <c r="R56">
        <f>IFERROR(INDEX(Parametri!$E$5:$E$11,ROW()-4),"")</f>
        <v/>
      </c>
      <c r="S56">
        <f>IFERROR(INDEX(Parametri!$G$5:$G$7,ROW()-4),"")</f>
        <v/>
      </c>
      <c r="T56">
        <f>IFERROR(INDEX(Parametri!$I$5:$I$8,ROW()-4),"")</f>
        <v/>
      </c>
      <c r="U56">
        <f>IFERROR(INDEX(Parametri!$K$5:$K$9,ROW()-4),"")</f>
        <v/>
      </c>
    </row>
    <row r="57" ht="30" customHeight="1">
      <c r="A57" s="17">
        <f>IF(B57="","",ROW()-4)</f>
        <v/>
      </c>
      <c r="B57" s="18" t="n"/>
      <c r="C57" s="19" t="n"/>
      <c r="D57" s="18" t="n"/>
      <c r="E57" s="39" t="n"/>
      <c r="F57" s="18" t="n"/>
      <c r="G57" s="18" t="n"/>
      <c r="H57" s="40" t="n"/>
      <c r="I57" s="18" t="n"/>
      <c r="J57" s="18" t="n"/>
      <c r="K57" s="18" t="n"/>
      <c r="L57" s="39" t="n"/>
      <c r="M57" s="41" t="n"/>
      <c r="N57" s="3">
        <f>IF(B57="","",IF(C57="","Conferma da indicare",IF(C57="No","",IF(C57="In attesa","Conferma da raccogliere",IF(OR(D57="",E57="",H57=""),"Dati pasto incompleti",IF(F57="","Esigenza da indicare",IF(AND(F57&lt;&gt;"Nessuna dichiarata",G57=""),"Dettaglio da verificare",IF(K57="","Stato da indicare",IF(AND(F57&lt;&gt;"Nessuna dichiarata",OR(I57="",J57="")),"Assegnazione incompleta",IF(OR(K57="Da verificare",K57="Da comunicare"),"Controllo umano richiesto",IF(AND(F57&lt;&gt;"Nessuna dichiarata",ISNUMBER(E57),E57-TODAY()&lt;=$V$5,NOT(OR(K57="Confermato dal fornitore",K57="Chiuso"))),"Scadenza vicina: controllo umano",IF(AND(K57="Confermato dal fornitore",L57=""),"Data aggiornamento mancante",""))))))))))))</f>
        <v/>
      </c>
      <c r="P57">
        <f>IFERROR(INDEX(Parametri!$A$5:$A$7,ROW()-4),"")</f>
        <v/>
      </c>
      <c r="Q57">
        <f>IFERROR(INDEX(Parametri!$C$5:$C$8,ROW()-4),"")</f>
        <v/>
      </c>
      <c r="R57">
        <f>IFERROR(INDEX(Parametri!$E$5:$E$11,ROW()-4),"")</f>
        <v/>
      </c>
      <c r="S57">
        <f>IFERROR(INDEX(Parametri!$G$5:$G$7,ROW()-4),"")</f>
        <v/>
      </c>
      <c r="T57">
        <f>IFERROR(INDEX(Parametri!$I$5:$I$8,ROW()-4),"")</f>
        <v/>
      </c>
      <c r="U57">
        <f>IFERROR(INDEX(Parametri!$K$5:$K$9,ROW()-4),"")</f>
        <v/>
      </c>
    </row>
    <row r="58" ht="30" customHeight="1">
      <c r="A58" s="23">
        <f>IF(B58="","",ROW()-4)</f>
        <v/>
      </c>
      <c r="B58" s="18" t="n"/>
      <c r="C58" s="19" t="n"/>
      <c r="D58" s="18" t="n"/>
      <c r="E58" s="39" t="n"/>
      <c r="F58" s="18" t="n"/>
      <c r="G58" s="18" t="n"/>
      <c r="H58" s="40" t="n"/>
      <c r="I58" s="18" t="n"/>
      <c r="J58" s="18" t="n"/>
      <c r="K58" s="18" t="n"/>
      <c r="L58" s="39" t="n"/>
      <c r="M58" s="41" t="n"/>
      <c r="N58" s="7">
        <f>IF(B58="","",IF(C58="","Conferma da indicare",IF(C58="No","",IF(C58="In attesa","Conferma da raccogliere",IF(OR(D58="",E58="",H58=""),"Dati pasto incompleti",IF(F58="","Esigenza da indicare",IF(AND(F58&lt;&gt;"Nessuna dichiarata",G58=""),"Dettaglio da verificare",IF(K58="","Stato da indicare",IF(AND(F58&lt;&gt;"Nessuna dichiarata",OR(I58="",J58="")),"Assegnazione incompleta",IF(OR(K58="Da verificare",K58="Da comunicare"),"Controllo umano richiesto",IF(AND(F58&lt;&gt;"Nessuna dichiarata",ISNUMBER(E58),E58-TODAY()&lt;=$V$5,NOT(OR(K58="Confermato dal fornitore",K58="Chiuso"))),"Scadenza vicina: controllo umano",IF(AND(K58="Confermato dal fornitore",L58=""),"Data aggiornamento mancante",""))))))))))))</f>
        <v/>
      </c>
      <c r="P58">
        <f>IFERROR(INDEX(Parametri!$A$5:$A$7,ROW()-4),"")</f>
        <v/>
      </c>
      <c r="Q58">
        <f>IFERROR(INDEX(Parametri!$C$5:$C$8,ROW()-4),"")</f>
        <v/>
      </c>
      <c r="R58">
        <f>IFERROR(INDEX(Parametri!$E$5:$E$11,ROW()-4),"")</f>
        <v/>
      </c>
      <c r="S58">
        <f>IFERROR(INDEX(Parametri!$G$5:$G$7,ROW()-4),"")</f>
        <v/>
      </c>
      <c r="T58">
        <f>IFERROR(INDEX(Parametri!$I$5:$I$8,ROW()-4),"")</f>
        <v/>
      </c>
      <c r="U58">
        <f>IFERROR(INDEX(Parametri!$K$5:$K$9,ROW()-4),"")</f>
        <v/>
      </c>
    </row>
    <row r="59" ht="30" customHeight="1">
      <c r="A59" s="17">
        <f>IF(B59="","",ROW()-4)</f>
        <v/>
      </c>
      <c r="B59" s="18" t="n"/>
      <c r="C59" s="19" t="n"/>
      <c r="D59" s="18" t="n"/>
      <c r="E59" s="39" t="n"/>
      <c r="F59" s="18" t="n"/>
      <c r="G59" s="18" t="n"/>
      <c r="H59" s="40" t="n"/>
      <c r="I59" s="18" t="n"/>
      <c r="J59" s="18" t="n"/>
      <c r="K59" s="18" t="n"/>
      <c r="L59" s="39" t="n"/>
      <c r="M59" s="41" t="n"/>
      <c r="N59" s="3">
        <f>IF(B59="","",IF(C59="","Conferma da indicare",IF(C59="No","",IF(C59="In attesa","Conferma da raccogliere",IF(OR(D59="",E59="",H59=""),"Dati pasto incompleti",IF(F59="","Esigenza da indicare",IF(AND(F59&lt;&gt;"Nessuna dichiarata",G59=""),"Dettaglio da verificare",IF(K59="","Stato da indicare",IF(AND(F59&lt;&gt;"Nessuna dichiarata",OR(I59="",J59="")),"Assegnazione incompleta",IF(OR(K59="Da verificare",K59="Da comunicare"),"Controllo umano richiesto",IF(AND(F59&lt;&gt;"Nessuna dichiarata",ISNUMBER(E59),E59-TODAY()&lt;=$V$5,NOT(OR(K59="Confermato dal fornitore",K59="Chiuso"))),"Scadenza vicina: controllo umano",IF(AND(K59="Confermato dal fornitore",L59=""),"Data aggiornamento mancante",""))))))))))))</f>
        <v/>
      </c>
      <c r="P59">
        <f>IFERROR(INDEX(Parametri!$A$5:$A$7,ROW()-4),"")</f>
        <v/>
      </c>
      <c r="Q59">
        <f>IFERROR(INDEX(Parametri!$C$5:$C$8,ROW()-4),"")</f>
        <v/>
      </c>
      <c r="R59">
        <f>IFERROR(INDEX(Parametri!$E$5:$E$11,ROW()-4),"")</f>
        <v/>
      </c>
      <c r="S59">
        <f>IFERROR(INDEX(Parametri!$G$5:$G$7,ROW()-4),"")</f>
        <v/>
      </c>
      <c r="T59">
        <f>IFERROR(INDEX(Parametri!$I$5:$I$8,ROW()-4),"")</f>
        <v/>
      </c>
      <c r="U59">
        <f>IFERROR(INDEX(Parametri!$K$5:$K$9,ROW()-4),"")</f>
        <v/>
      </c>
    </row>
    <row r="60" ht="30" customHeight="1">
      <c r="A60" s="23">
        <f>IF(B60="","",ROW()-4)</f>
        <v/>
      </c>
      <c r="B60" s="18" t="n"/>
      <c r="C60" s="19" t="n"/>
      <c r="D60" s="18" t="n"/>
      <c r="E60" s="39" t="n"/>
      <c r="F60" s="18" t="n"/>
      <c r="G60" s="18" t="n"/>
      <c r="H60" s="40" t="n"/>
      <c r="I60" s="18" t="n"/>
      <c r="J60" s="18" t="n"/>
      <c r="K60" s="18" t="n"/>
      <c r="L60" s="39" t="n"/>
      <c r="M60" s="41" t="n"/>
      <c r="N60" s="7">
        <f>IF(B60="","",IF(C60="","Conferma da indicare",IF(C60="No","",IF(C60="In attesa","Conferma da raccogliere",IF(OR(D60="",E60="",H60=""),"Dati pasto incompleti",IF(F60="","Esigenza da indicare",IF(AND(F60&lt;&gt;"Nessuna dichiarata",G60=""),"Dettaglio da verificare",IF(K60="","Stato da indicare",IF(AND(F60&lt;&gt;"Nessuna dichiarata",OR(I60="",J60="")),"Assegnazione incompleta",IF(OR(K60="Da verificare",K60="Da comunicare"),"Controllo umano richiesto",IF(AND(F60&lt;&gt;"Nessuna dichiarata",ISNUMBER(E60),E60-TODAY()&lt;=$V$5,NOT(OR(K60="Confermato dal fornitore",K60="Chiuso"))),"Scadenza vicina: controllo umano",IF(AND(K60="Confermato dal fornitore",L60=""),"Data aggiornamento mancante",""))))))))))))</f>
        <v/>
      </c>
      <c r="P60">
        <f>IFERROR(INDEX(Parametri!$A$5:$A$7,ROW()-4),"")</f>
        <v/>
      </c>
      <c r="Q60">
        <f>IFERROR(INDEX(Parametri!$C$5:$C$8,ROW()-4),"")</f>
        <v/>
      </c>
      <c r="R60">
        <f>IFERROR(INDEX(Parametri!$E$5:$E$11,ROW()-4),"")</f>
        <v/>
      </c>
      <c r="S60">
        <f>IFERROR(INDEX(Parametri!$G$5:$G$7,ROW()-4),"")</f>
        <v/>
      </c>
      <c r="T60">
        <f>IFERROR(INDEX(Parametri!$I$5:$I$8,ROW()-4),"")</f>
        <v/>
      </c>
      <c r="U60">
        <f>IFERROR(INDEX(Parametri!$K$5:$K$9,ROW()-4),"")</f>
        <v/>
      </c>
    </row>
    <row r="61" ht="30" customHeight="1">
      <c r="A61" s="17">
        <f>IF(B61="","",ROW()-4)</f>
        <v/>
      </c>
      <c r="B61" s="18" t="n"/>
      <c r="C61" s="19" t="n"/>
      <c r="D61" s="18" t="n"/>
      <c r="E61" s="39" t="n"/>
      <c r="F61" s="18" t="n"/>
      <c r="G61" s="18" t="n"/>
      <c r="H61" s="40" t="n"/>
      <c r="I61" s="18" t="n"/>
      <c r="J61" s="18" t="n"/>
      <c r="K61" s="18" t="n"/>
      <c r="L61" s="39" t="n"/>
      <c r="M61" s="41" t="n"/>
      <c r="N61" s="3">
        <f>IF(B61="","",IF(C61="","Conferma da indicare",IF(C61="No","",IF(C61="In attesa","Conferma da raccogliere",IF(OR(D61="",E61="",H61=""),"Dati pasto incompleti",IF(F61="","Esigenza da indicare",IF(AND(F61&lt;&gt;"Nessuna dichiarata",G61=""),"Dettaglio da verificare",IF(K61="","Stato da indicare",IF(AND(F61&lt;&gt;"Nessuna dichiarata",OR(I61="",J61="")),"Assegnazione incompleta",IF(OR(K61="Da verificare",K61="Da comunicare"),"Controllo umano richiesto",IF(AND(F61&lt;&gt;"Nessuna dichiarata",ISNUMBER(E61),E61-TODAY()&lt;=$V$5,NOT(OR(K61="Confermato dal fornitore",K61="Chiuso"))),"Scadenza vicina: controllo umano",IF(AND(K61="Confermato dal fornitore",L61=""),"Data aggiornamento mancante",""))))))))))))</f>
        <v/>
      </c>
      <c r="P61">
        <f>IFERROR(INDEX(Parametri!$A$5:$A$7,ROW()-4),"")</f>
        <v/>
      </c>
      <c r="Q61">
        <f>IFERROR(INDEX(Parametri!$C$5:$C$8,ROW()-4),"")</f>
        <v/>
      </c>
      <c r="R61">
        <f>IFERROR(INDEX(Parametri!$E$5:$E$11,ROW()-4),"")</f>
        <v/>
      </c>
      <c r="S61">
        <f>IFERROR(INDEX(Parametri!$G$5:$G$7,ROW()-4),"")</f>
        <v/>
      </c>
      <c r="T61">
        <f>IFERROR(INDEX(Parametri!$I$5:$I$8,ROW()-4),"")</f>
        <v/>
      </c>
      <c r="U61">
        <f>IFERROR(INDEX(Parametri!$K$5:$K$9,ROW()-4),"")</f>
        <v/>
      </c>
    </row>
    <row r="62" ht="30" customHeight="1">
      <c r="A62" s="23">
        <f>IF(B62="","",ROW()-4)</f>
        <v/>
      </c>
      <c r="B62" s="18" t="n"/>
      <c r="C62" s="19" t="n"/>
      <c r="D62" s="18" t="n"/>
      <c r="E62" s="39" t="n"/>
      <c r="F62" s="18" t="n"/>
      <c r="G62" s="18" t="n"/>
      <c r="H62" s="40" t="n"/>
      <c r="I62" s="18" t="n"/>
      <c r="J62" s="18" t="n"/>
      <c r="K62" s="18" t="n"/>
      <c r="L62" s="39" t="n"/>
      <c r="M62" s="41" t="n"/>
      <c r="N62" s="7">
        <f>IF(B62="","",IF(C62="","Conferma da indicare",IF(C62="No","",IF(C62="In attesa","Conferma da raccogliere",IF(OR(D62="",E62="",H62=""),"Dati pasto incompleti",IF(F62="","Esigenza da indicare",IF(AND(F62&lt;&gt;"Nessuna dichiarata",G62=""),"Dettaglio da verificare",IF(K62="","Stato da indicare",IF(AND(F62&lt;&gt;"Nessuna dichiarata",OR(I62="",J62="")),"Assegnazione incompleta",IF(OR(K62="Da verificare",K62="Da comunicare"),"Controllo umano richiesto",IF(AND(F62&lt;&gt;"Nessuna dichiarata",ISNUMBER(E62),E62-TODAY()&lt;=$V$5,NOT(OR(K62="Confermato dal fornitore",K62="Chiuso"))),"Scadenza vicina: controllo umano",IF(AND(K62="Confermato dal fornitore",L62=""),"Data aggiornamento mancante",""))))))))))))</f>
        <v/>
      </c>
      <c r="P62">
        <f>IFERROR(INDEX(Parametri!$A$5:$A$7,ROW()-4),"")</f>
        <v/>
      </c>
      <c r="Q62">
        <f>IFERROR(INDEX(Parametri!$C$5:$C$8,ROW()-4),"")</f>
        <v/>
      </c>
      <c r="R62">
        <f>IFERROR(INDEX(Parametri!$E$5:$E$11,ROW()-4),"")</f>
        <v/>
      </c>
      <c r="S62">
        <f>IFERROR(INDEX(Parametri!$G$5:$G$7,ROW()-4),"")</f>
        <v/>
      </c>
      <c r="T62">
        <f>IFERROR(INDEX(Parametri!$I$5:$I$8,ROW()-4),"")</f>
        <v/>
      </c>
      <c r="U62">
        <f>IFERROR(INDEX(Parametri!$K$5:$K$9,ROW()-4),"")</f>
        <v/>
      </c>
    </row>
    <row r="63" ht="30" customHeight="1">
      <c r="A63" s="17">
        <f>IF(B63="","",ROW()-4)</f>
        <v/>
      </c>
      <c r="B63" s="18" t="n"/>
      <c r="C63" s="19" t="n"/>
      <c r="D63" s="18" t="n"/>
      <c r="E63" s="39" t="n"/>
      <c r="F63" s="18" t="n"/>
      <c r="G63" s="18" t="n"/>
      <c r="H63" s="40" t="n"/>
      <c r="I63" s="18" t="n"/>
      <c r="J63" s="18" t="n"/>
      <c r="K63" s="18" t="n"/>
      <c r="L63" s="39" t="n"/>
      <c r="M63" s="41" t="n"/>
      <c r="N63" s="3">
        <f>IF(B63="","",IF(C63="","Conferma da indicare",IF(C63="No","",IF(C63="In attesa","Conferma da raccogliere",IF(OR(D63="",E63="",H63=""),"Dati pasto incompleti",IF(F63="","Esigenza da indicare",IF(AND(F63&lt;&gt;"Nessuna dichiarata",G63=""),"Dettaglio da verificare",IF(K63="","Stato da indicare",IF(AND(F63&lt;&gt;"Nessuna dichiarata",OR(I63="",J63="")),"Assegnazione incompleta",IF(OR(K63="Da verificare",K63="Da comunicare"),"Controllo umano richiesto",IF(AND(F63&lt;&gt;"Nessuna dichiarata",ISNUMBER(E63),E63-TODAY()&lt;=$V$5,NOT(OR(K63="Confermato dal fornitore",K63="Chiuso"))),"Scadenza vicina: controllo umano",IF(AND(K63="Confermato dal fornitore",L63=""),"Data aggiornamento mancante",""))))))))))))</f>
        <v/>
      </c>
      <c r="P63">
        <f>IFERROR(INDEX(Parametri!$A$5:$A$7,ROW()-4),"")</f>
        <v/>
      </c>
      <c r="Q63">
        <f>IFERROR(INDEX(Parametri!$C$5:$C$8,ROW()-4),"")</f>
        <v/>
      </c>
      <c r="R63">
        <f>IFERROR(INDEX(Parametri!$E$5:$E$11,ROW()-4),"")</f>
        <v/>
      </c>
      <c r="S63">
        <f>IFERROR(INDEX(Parametri!$G$5:$G$7,ROW()-4),"")</f>
        <v/>
      </c>
      <c r="T63">
        <f>IFERROR(INDEX(Parametri!$I$5:$I$8,ROW()-4),"")</f>
        <v/>
      </c>
      <c r="U63">
        <f>IFERROR(INDEX(Parametri!$K$5:$K$9,ROW()-4),"")</f>
        <v/>
      </c>
    </row>
    <row r="64" ht="30" customHeight="1">
      <c r="A64" s="23">
        <f>IF(B64="","",ROW()-4)</f>
        <v/>
      </c>
      <c r="B64" s="18" t="n"/>
      <c r="C64" s="19" t="n"/>
      <c r="D64" s="18" t="n"/>
      <c r="E64" s="39" t="n"/>
      <c r="F64" s="18" t="n"/>
      <c r="G64" s="18" t="n"/>
      <c r="H64" s="40" t="n"/>
      <c r="I64" s="18" t="n"/>
      <c r="J64" s="18" t="n"/>
      <c r="K64" s="18" t="n"/>
      <c r="L64" s="39" t="n"/>
      <c r="M64" s="41" t="n"/>
      <c r="N64" s="7">
        <f>IF(B64="","",IF(C64="","Conferma da indicare",IF(C64="No","",IF(C64="In attesa","Conferma da raccogliere",IF(OR(D64="",E64="",H64=""),"Dati pasto incompleti",IF(F64="","Esigenza da indicare",IF(AND(F64&lt;&gt;"Nessuna dichiarata",G64=""),"Dettaglio da verificare",IF(K64="","Stato da indicare",IF(AND(F64&lt;&gt;"Nessuna dichiarata",OR(I64="",J64="")),"Assegnazione incompleta",IF(OR(K64="Da verificare",K64="Da comunicare"),"Controllo umano richiesto",IF(AND(F64&lt;&gt;"Nessuna dichiarata",ISNUMBER(E64),E64-TODAY()&lt;=$V$5,NOT(OR(K64="Confermato dal fornitore",K64="Chiuso"))),"Scadenza vicina: controllo umano",IF(AND(K64="Confermato dal fornitore",L64=""),"Data aggiornamento mancante",""))))))))))))</f>
        <v/>
      </c>
      <c r="P64">
        <f>IFERROR(INDEX(Parametri!$A$5:$A$7,ROW()-4),"")</f>
        <v/>
      </c>
      <c r="Q64">
        <f>IFERROR(INDEX(Parametri!$C$5:$C$8,ROW()-4),"")</f>
        <v/>
      </c>
      <c r="R64">
        <f>IFERROR(INDEX(Parametri!$E$5:$E$11,ROW()-4),"")</f>
        <v/>
      </c>
      <c r="S64">
        <f>IFERROR(INDEX(Parametri!$G$5:$G$7,ROW()-4),"")</f>
        <v/>
      </c>
      <c r="T64">
        <f>IFERROR(INDEX(Parametri!$I$5:$I$8,ROW()-4),"")</f>
        <v/>
      </c>
      <c r="U64">
        <f>IFERROR(INDEX(Parametri!$K$5:$K$9,ROW()-4),"")</f>
        <v/>
      </c>
    </row>
    <row r="65" ht="30" customHeight="1">
      <c r="A65" s="17">
        <f>IF(B65="","",ROW()-4)</f>
        <v/>
      </c>
      <c r="B65" s="18" t="n"/>
      <c r="C65" s="19" t="n"/>
      <c r="D65" s="18" t="n"/>
      <c r="E65" s="39" t="n"/>
      <c r="F65" s="18" t="n"/>
      <c r="G65" s="18" t="n"/>
      <c r="H65" s="40" t="n"/>
      <c r="I65" s="18" t="n"/>
      <c r="J65" s="18" t="n"/>
      <c r="K65" s="18" t="n"/>
      <c r="L65" s="39" t="n"/>
      <c r="M65" s="41" t="n"/>
      <c r="N65" s="3">
        <f>IF(B65="","",IF(C65="","Conferma da indicare",IF(C65="No","",IF(C65="In attesa","Conferma da raccogliere",IF(OR(D65="",E65="",H65=""),"Dati pasto incompleti",IF(F65="","Esigenza da indicare",IF(AND(F65&lt;&gt;"Nessuna dichiarata",G65=""),"Dettaglio da verificare",IF(K65="","Stato da indicare",IF(AND(F65&lt;&gt;"Nessuna dichiarata",OR(I65="",J65="")),"Assegnazione incompleta",IF(OR(K65="Da verificare",K65="Da comunicare"),"Controllo umano richiesto",IF(AND(F65&lt;&gt;"Nessuna dichiarata",ISNUMBER(E65),E65-TODAY()&lt;=$V$5,NOT(OR(K65="Confermato dal fornitore",K65="Chiuso"))),"Scadenza vicina: controllo umano",IF(AND(K65="Confermato dal fornitore",L65=""),"Data aggiornamento mancante",""))))))))))))</f>
        <v/>
      </c>
      <c r="P65">
        <f>IFERROR(INDEX(Parametri!$A$5:$A$7,ROW()-4),"")</f>
        <v/>
      </c>
      <c r="Q65">
        <f>IFERROR(INDEX(Parametri!$C$5:$C$8,ROW()-4),"")</f>
        <v/>
      </c>
      <c r="R65">
        <f>IFERROR(INDEX(Parametri!$E$5:$E$11,ROW()-4),"")</f>
        <v/>
      </c>
      <c r="S65">
        <f>IFERROR(INDEX(Parametri!$G$5:$G$7,ROW()-4),"")</f>
        <v/>
      </c>
      <c r="T65">
        <f>IFERROR(INDEX(Parametri!$I$5:$I$8,ROW()-4),"")</f>
        <v/>
      </c>
      <c r="U65">
        <f>IFERROR(INDEX(Parametri!$K$5:$K$9,ROW()-4),"")</f>
        <v/>
      </c>
    </row>
    <row r="66" ht="30" customHeight="1">
      <c r="A66" s="23">
        <f>IF(B66="","",ROW()-4)</f>
        <v/>
      </c>
      <c r="B66" s="18" t="n"/>
      <c r="C66" s="19" t="n"/>
      <c r="D66" s="18" t="n"/>
      <c r="E66" s="39" t="n"/>
      <c r="F66" s="18" t="n"/>
      <c r="G66" s="18" t="n"/>
      <c r="H66" s="40" t="n"/>
      <c r="I66" s="18" t="n"/>
      <c r="J66" s="18" t="n"/>
      <c r="K66" s="18" t="n"/>
      <c r="L66" s="39" t="n"/>
      <c r="M66" s="41" t="n"/>
      <c r="N66" s="7">
        <f>IF(B66="","",IF(C66="","Conferma da indicare",IF(C66="No","",IF(C66="In attesa","Conferma da raccogliere",IF(OR(D66="",E66="",H66=""),"Dati pasto incompleti",IF(F66="","Esigenza da indicare",IF(AND(F66&lt;&gt;"Nessuna dichiarata",G66=""),"Dettaglio da verificare",IF(K66="","Stato da indicare",IF(AND(F66&lt;&gt;"Nessuna dichiarata",OR(I66="",J66="")),"Assegnazione incompleta",IF(OR(K66="Da verificare",K66="Da comunicare"),"Controllo umano richiesto",IF(AND(F66&lt;&gt;"Nessuna dichiarata",ISNUMBER(E66),E66-TODAY()&lt;=$V$5,NOT(OR(K66="Confermato dal fornitore",K66="Chiuso"))),"Scadenza vicina: controllo umano",IF(AND(K66="Confermato dal fornitore",L66=""),"Data aggiornamento mancante",""))))))))))))</f>
        <v/>
      </c>
      <c r="P66">
        <f>IFERROR(INDEX(Parametri!$A$5:$A$7,ROW()-4),"")</f>
        <v/>
      </c>
      <c r="Q66">
        <f>IFERROR(INDEX(Parametri!$C$5:$C$8,ROW()-4),"")</f>
        <v/>
      </c>
      <c r="R66">
        <f>IFERROR(INDEX(Parametri!$E$5:$E$11,ROW()-4),"")</f>
        <v/>
      </c>
      <c r="S66">
        <f>IFERROR(INDEX(Parametri!$G$5:$G$7,ROW()-4),"")</f>
        <v/>
      </c>
      <c r="T66">
        <f>IFERROR(INDEX(Parametri!$I$5:$I$8,ROW()-4),"")</f>
        <v/>
      </c>
      <c r="U66">
        <f>IFERROR(INDEX(Parametri!$K$5:$K$9,ROW()-4),"")</f>
        <v/>
      </c>
    </row>
    <row r="67" ht="30" customHeight="1">
      <c r="A67" s="17">
        <f>IF(B67="","",ROW()-4)</f>
        <v/>
      </c>
      <c r="B67" s="18" t="n"/>
      <c r="C67" s="19" t="n"/>
      <c r="D67" s="18" t="n"/>
      <c r="E67" s="39" t="n"/>
      <c r="F67" s="18" t="n"/>
      <c r="G67" s="18" t="n"/>
      <c r="H67" s="40" t="n"/>
      <c r="I67" s="18" t="n"/>
      <c r="J67" s="18" t="n"/>
      <c r="K67" s="18" t="n"/>
      <c r="L67" s="39" t="n"/>
      <c r="M67" s="41" t="n"/>
      <c r="N67" s="3">
        <f>IF(B67="","",IF(C67="","Conferma da indicare",IF(C67="No","",IF(C67="In attesa","Conferma da raccogliere",IF(OR(D67="",E67="",H67=""),"Dati pasto incompleti",IF(F67="","Esigenza da indicare",IF(AND(F67&lt;&gt;"Nessuna dichiarata",G67=""),"Dettaglio da verificare",IF(K67="","Stato da indicare",IF(AND(F67&lt;&gt;"Nessuna dichiarata",OR(I67="",J67="")),"Assegnazione incompleta",IF(OR(K67="Da verificare",K67="Da comunicare"),"Controllo umano richiesto",IF(AND(F67&lt;&gt;"Nessuna dichiarata",ISNUMBER(E67),E67-TODAY()&lt;=$V$5,NOT(OR(K67="Confermato dal fornitore",K67="Chiuso"))),"Scadenza vicina: controllo umano",IF(AND(K67="Confermato dal fornitore",L67=""),"Data aggiornamento mancante",""))))))))))))</f>
        <v/>
      </c>
      <c r="P67">
        <f>IFERROR(INDEX(Parametri!$A$5:$A$7,ROW()-4),"")</f>
        <v/>
      </c>
      <c r="Q67">
        <f>IFERROR(INDEX(Parametri!$C$5:$C$8,ROW()-4),"")</f>
        <v/>
      </c>
      <c r="R67">
        <f>IFERROR(INDEX(Parametri!$E$5:$E$11,ROW()-4),"")</f>
        <v/>
      </c>
      <c r="S67">
        <f>IFERROR(INDEX(Parametri!$G$5:$G$7,ROW()-4),"")</f>
        <v/>
      </c>
      <c r="T67">
        <f>IFERROR(INDEX(Parametri!$I$5:$I$8,ROW()-4),"")</f>
        <v/>
      </c>
      <c r="U67">
        <f>IFERROR(INDEX(Parametri!$K$5:$K$9,ROW()-4),"")</f>
        <v/>
      </c>
    </row>
    <row r="68" ht="30" customHeight="1">
      <c r="A68" s="23">
        <f>IF(B68="","",ROW()-4)</f>
        <v/>
      </c>
      <c r="B68" s="18" t="n"/>
      <c r="C68" s="19" t="n"/>
      <c r="D68" s="18" t="n"/>
      <c r="E68" s="39" t="n"/>
      <c r="F68" s="18" t="n"/>
      <c r="G68" s="18" t="n"/>
      <c r="H68" s="40" t="n"/>
      <c r="I68" s="18" t="n"/>
      <c r="J68" s="18" t="n"/>
      <c r="K68" s="18" t="n"/>
      <c r="L68" s="39" t="n"/>
      <c r="M68" s="41" t="n"/>
      <c r="N68" s="7">
        <f>IF(B68="","",IF(C68="","Conferma da indicare",IF(C68="No","",IF(C68="In attesa","Conferma da raccogliere",IF(OR(D68="",E68="",H68=""),"Dati pasto incompleti",IF(F68="","Esigenza da indicare",IF(AND(F68&lt;&gt;"Nessuna dichiarata",G68=""),"Dettaglio da verificare",IF(K68="","Stato da indicare",IF(AND(F68&lt;&gt;"Nessuna dichiarata",OR(I68="",J68="")),"Assegnazione incompleta",IF(OR(K68="Da verificare",K68="Da comunicare"),"Controllo umano richiesto",IF(AND(F68&lt;&gt;"Nessuna dichiarata",ISNUMBER(E68),E68-TODAY()&lt;=$V$5,NOT(OR(K68="Confermato dal fornitore",K68="Chiuso"))),"Scadenza vicina: controllo umano",IF(AND(K68="Confermato dal fornitore",L68=""),"Data aggiornamento mancante",""))))))))))))</f>
        <v/>
      </c>
      <c r="P68">
        <f>IFERROR(INDEX(Parametri!$A$5:$A$7,ROW()-4),"")</f>
        <v/>
      </c>
      <c r="Q68">
        <f>IFERROR(INDEX(Parametri!$C$5:$C$8,ROW()-4),"")</f>
        <v/>
      </c>
      <c r="R68">
        <f>IFERROR(INDEX(Parametri!$E$5:$E$11,ROW()-4),"")</f>
        <v/>
      </c>
      <c r="S68">
        <f>IFERROR(INDEX(Parametri!$G$5:$G$7,ROW()-4),"")</f>
        <v/>
      </c>
      <c r="T68">
        <f>IFERROR(INDEX(Parametri!$I$5:$I$8,ROW()-4),"")</f>
        <v/>
      </c>
      <c r="U68">
        <f>IFERROR(INDEX(Parametri!$K$5:$K$9,ROW()-4),"")</f>
        <v/>
      </c>
    </row>
    <row r="69" ht="30" customHeight="1">
      <c r="A69" s="17">
        <f>IF(B69="","",ROW()-4)</f>
        <v/>
      </c>
      <c r="B69" s="18" t="n"/>
      <c r="C69" s="19" t="n"/>
      <c r="D69" s="18" t="n"/>
      <c r="E69" s="39" t="n"/>
      <c r="F69" s="18" t="n"/>
      <c r="G69" s="18" t="n"/>
      <c r="H69" s="40" t="n"/>
      <c r="I69" s="18" t="n"/>
      <c r="J69" s="18" t="n"/>
      <c r="K69" s="18" t="n"/>
      <c r="L69" s="39" t="n"/>
      <c r="M69" s="41" t="n"/>
      <c r="N69" s="3">
        <f>IF(B69="","",IF(C69="","Conferma da indicare",IF(C69="No","",IF(C69="In attesa","Conferma da raccogliere",IF(OR(D69="",E69="",H69=""),"Dati pasto incompleti",IF(F69="","Esigenza da indicare",IF(AND(F69&lt;&gt;"Nessuna dichiarata",G69=""),"Dettaglio da verificare",IF(K69="","Stato da indicare",IF(AND(F69&lt;&gt;"Nessuna dichiarata",OR(I69="",J69="")),"Assegnazione incompleta",IF(OR(K69="Da verificare",K69="Da comunicare"),"Controllo umano richiesto",IF(AND(F69&lt;&gt;"Nessuna dichiarata",ISNUMBER(E69),E69-TODAY()&lt;=$V$5,NOT(OR(K69="Confermato dal fornitore",K69="Chiuso"))),"Scadenza vicina: controllo umano",IF(AND(K69="Confermato dal fornitore",L69=""),"Data aggiornamento mancante",""))))))))))))</f>
        <v/>
      </c>
      <c r="P69">
        <f>IFERROR(INDEX(Parametri!$A$5:$A$7,ROW()-4),"")</f>
        <v/>
      </c>
      <c r="Q69">
        <f>IFERROR(INDEX(Parametri!$C$5:$C$8,ROW()-4),"")</f>
        <v/>
      </c>
      <c r="R69">
        <f>IFERROR(INDEX(Parametri!$E$5:$E$11,ROW()-4),"")</f>
        <v/>
      </c>
      <c r="S69">
        <f>IFERROR(INDEX(Parametri!$G$5:$G$7,ROW()-4),"")</f>
        <v/>
      </c>
      <c r="T69">
        <f>IFERROR(INDEX(Parametri!$I$5:$I$8,ROW()-4),"")</f>
        <v/>
      </c>
      <c r="U69">
        <f>IFERROR(INDEX(Parametri!$K$5:$K$9,ROW()-4),"")</f>
        <v/>
      </c>
    </row>
    <row r="70" ht="30" customHeight="1">
      <c r="A70" s="23">
        <f>IF(B70="","",ROW()-4)</f>
        <v/>
      </c>
      <c r="B70" s="18" t="n"/>
      <c r="C70" s="19" t="n"/>
      <c r="D70" s="18" t="n"/>
      <c r="E70" s="39" t="n"/>
      <c r="F70" s="18" t="n"/>
      <c r="G70" s="18" t="n"/>
      <c r="H70" s="40" t="n"/>
      <c r="I70" s="18" t="n"/>
      <c r="J70" s="18" t="n"/>
      <c r="K70" s="18" t="n"/>
      <c r="L70" s="39" t="n"/>
      <c r="M70" s="41" t="n"/>
      <c r="N70" s="7">
        <f>IF(B70="","",IF(C70="","Conferma da indicare",IF(C70="No","",IF(C70="In attesa","Conferma da raccogliere",IF(OR(D70="",E70="",H70=""),"Dati pasto incompleti",IF(F70="","Esigenza da indicare",IF(AND(F70&lt;&gt;"Nessuna dichiarata",G70=""),"Dettaglio da verificare",IF(K70="","Stato da indicare",IF(AND(F70&lt;&gt;"Nessuna dichiarata",OR(I70="",J70="")),"Assegnazione incompleta",IF(OR(K70="Da verificare",K70="Da comunicare"),"Controllo umano richiesto",IF(AND(F70&lt;&gt;"Nessuna dichiarata",ISNUMBER(E70),E70-TODAY()&lt;=$V$5,NOT(OR(K70="Confermato dal fornitore",K70="Chiuso"))),"Scadenza vicina: controllo umano",IF(AND(K70="Confermato dal fornitore",L70=""),"Data aggiornamento mancante",""))))))))))))</f>
        <v/>
      </c>
      <c r="P70">
        <f>IFERROR(INDEX(Parametri!$A$5:$A$7,ROW()-4),"")</f>
        <v/>
      </c>
      <c r="Q70">
        <f>IFERROR(INDEX(Parametri!$C$5:$C$8,ROW()-4),"")</f>
        <v/>
      </c>
      <c r="R70">
        <f>IFERROR(INDEX(Parametri!$E$5:$E$11,ROW()-4),"")</f>
        <v/>
      </c>
      <c r="S70">
        <f>IFERROR(INDEX(Parametri!$G$5:$G$7,ROW()-4),"")</f>
        <v/>
      </c>
      <c r="T70">
        <f>IFERROR(INDEX(Parametri!$I$5:$I$8,ROW()-4),"")</f>
        <v/>
      </c>
      <c r="U70">
        <f>IFERROR(INDEX(Parametri!$K$5:$K$9,ROW()-4),"")</f>
        <v/>
      </c>
    </row>
    <row r="71" ht="30" customHeight="1">
      <c r="A71" s="17">
        <f>IF(B71="","",ROW()-4)</f>
        <v/>
      </c>
      <c r="B71" s="18" t="n"/>
      <c r="C71" s="19" t="n"/>
      <c r="D71" s="18" t="n"/>
      <c r="E71" s="39" t="n"/>
      <c r="F71" s="18" t="n"/>
      <c r="G71" s="18" t="n"/>
      <c r="H71" s="40" t="n"/>
      <c r="I71" s="18" t="n"/>
      <c r="J71" s="18" t="n"/>
      <c r="K71" s="18" t="n"/>
      <c r="L71" s="39" t="n"/>
      <c r="M71" s="41" t="n"/>
      <c r="N71" s="3">
        <f>IF(B71="","",IF(C71="","Conferma da indicare",IF(C71="No","",IF(C71="In attesa","Conferma da raccogliere",IF(OR(D71="",E71="",H71=""),"Dati pasto incompleti",IF(F71="","Esigenza da indicare",IF(AND(F71&lt;&gt;"Nessuna dichiarata",G71=""),"Dettaglio da verificare",IF(K71="","Stato da indicare",IF(AND(F71&lt;&gt;"Nessuna dichiarata",OR(I71="",J71="")),"Assegnazione incompleta",IF(OR(K71="Da verificare",K71="Da comunicare"),"Controllo umano richiesto",IF(AND(F71&lt;&gt;"Nessuna dichiarata",ISNUMBER(E71),E71-TODAY()&lt;=$V$5,NOT(OR(K71="Confermato dal fornitore",K71="Chiuso"))),"Scadenza vicina: controllo umano",IF(AND(K71="Confermato dal fornitore",L71=""),"Data aggiornamento mancante",""))))))))))))</f>
        <v/>
      </c>
      <c r="P71">
        <f>IFERROR(INDEX(Parametri!$A$5:$A$7,ROW()-4),"")</f>
        <v/>
      </c>
      <c r="Q71">
        <f>IFERROR(INDEX(Parametri!$C$5:$C$8,ROW()-4),"")</f>
        <v/>
      </c>
      <c r="R71">
        <f>IFERROR(INDEX(Parametri!$E$5:$E$11,ROW()-4),"")</f>
        <v/>
      </c>
      <c r="S71">
        <f>IFERROR(INDEX(Parametri!$G$5:$G$7,ROW()-4),"")</f>
        <v/>
      </c>
      <c r="T71">
        <f>IFERROR(INDEX(Parametri!$I$5:$I$8,ROW()-4),"")</f>
        <v/>
      </c>
      <c r="U71">
        <f>IFERROR(INDEX(Parametri!$K$5:$K$9,ROW()-4),"")</f>
        <v/>
      </c>
    </row>
    <row r="72" ht="30" customHeight="1">
      <c r="A72" s="23">
        <f>IF(B72="","",ROW()-4)</f>
        <v/>
      </c>
      <c r="B72" s="18" t="n"/>
      <c r="C72" s="19" t="n"/>
      <c r="D72" s="18" t="n"/>
      <c r="E72" s="39" t="n"/>
      <c r="F72" s="18" t="n"/>
      <c r="G72" s="18" t="n"/>
      <c r="H72" s="40" t="n"/>
      <c r="I72" s="18" t="n"/>
      <c r="J72" s="18" t="n"/>
      <c r="K72" s="18" t="n"/>
      <c r="L72" s="39" t="n"/>
      <c r="M72" s="41" t="n"/>
      <c r="N72" s="7">
        <f>IF(B72="","",IF(C72="","Conferma da indicare",IF(C72="No","",IF(C72="In attesa","Conferma da raccogliere",IF(OR(D72="",E72="",H72=""),"Dati pasto incompleti",IF(F72="","Esigenza da indicare",IF(AND(F72&lt;&gt;"Nessuna dichiarata",G72=""),"Dettaglio da verificare",IF(K72="","Stato da indicare",IF(AND(F72&lt;&gt;"Nessuna dichiarata",OR(I72="",J72="")),"Assegnazione incompleta",IF(OR(K72="Da verificare",K72="Da comunicare"),"Controllo umano richiesto",IF(AND(F72&lt;&gt;"Nessuna dichiarata",ISNUMBER(E72),E72-TODAY()&lt;=$V$5,NOT(OR(K72="Confermato dal fornitore",K72="Chiuso"))),"Scadenza vicina: controllo umano",IF(AND(K72="Confermato dal fornitore",L72=""),"Data aggiornamento mancante",""))))))))))))</f>
        <v/>
      </c>
      <c r="P72">
        <f>IFERROR(INDEX(Parametri!$A$5:$A$7,ROW()-4),"")</f>
        <v/>
      </c>
      <c r="Q72">
        <f>IFERROR(INDEX(Parametri!$C$5:$C$8,ROW()-4),"")</f>
        <v/>
      </c>
      <c r="R72">
        <f>IFERROR(INDEX(Parametri!$E$5:$E$11,ROW()-4),"")</f>
        <v/>
      </c>
      <c r="S72">
        <f>IFERROR(INDEX(Parametri!$G$5:$G$7,ROW()-4),"")</f>
        <v/>
      </c>
      <c r="T72">
        <f>IFERROR(INDEX(Parametri!$I$5:$I$8,ROW()-4),"")</f>
        <v/>
      </c>
      <c r="U72">
        <f>IFERROR(INDEX(Parametri!$K$5:$K$9,ROW()-4),"")</f>
        <v/>
      </c>
    </row>
    <row r="73" ht="30" customHeight="1">
      <c r="A73" s="17">
        <f>IF(B73="","",ROW()-4)</f>
        <v/>
      </c>
      <c r="B73" s="18" t="n"/>
      <c r="C73" s="19" t="n"/>
      <c r="D73" s="18" t="n"/>
      <c r="E73" s="39" t="n"/>
      <c r="F73" s="18" t="n"/>
      <c r="G73" s="18" t="n"/>
      <c r="H73" s="40" t="n"/>
      <c r="I73" s="18" t="n"/>
      <c r="J73" s="18" t="n"/>
      <c r="K73" s="18" t="n"/>
      <c r="L73" s="39" t="n"/>
      <c r="M73" s="41" t="n"/>
      <c r="N73" s="3">
        <f>IF(B73="","",IF(C73="","Conferma da indicare",IF(C73="No","",IF(C73="In attesa","Conferma da raccogliere",IF(OR(D73="",E73="",H73=""),"Dati pasto incompleti",IF(F73="","Esigenza da indicare",IF(AND(F73&lt;&gt;"Nessuna dichiarata",G73=""),"Dettaglio da verificare",IF(K73="","Stato da indicare",IF(AND(F73&lt;&gt;"Nessuna dichiarata",OR(I73="",J73="")),"Assegnazione incompleta",IF(OR(K73="Da verificare",K73="Da comunicare"),"Controllo umano richiesto",IF(AND(F73&lt;&gt;"Nessuna dichiarata",ISNUMBER(E73),E73-TODAY()&lt;=$V$5,NOT(OR(K73="Confermato dal fornitore",K73="Chiuso"))),"Scadenza vicina: controllo umano",IF(AND(K73="Confermato dal fornitore",L73=""),"Data aggiornamento mancante",""))))))))))))</f>
        <v/>
      </c>
      <c r="P73">
        <f>IFERROR(INDEX(Parametri!$A$5:$A$7,ROW()-4),"")</f>
        <v/>
      </c>
      <c r="Q73">
        <f>IFERROR(INDEX(Parametri!$C$5:$C$8,ROW()-4),"")</f>
        <v/>
      </c>
      <c r="R73">
        <f>IFERROR(INDEX(Parametri!$E$5:$E$11,ROW()-4),"")</f>
        <v/>
      </c>
      <c r="S73">
        <f>IFERROR(INDEX(Parametri!$G$5:$G$7,ROW()-4),"")</f>
        <v/>
      </c>
      <c r="T73">
        <f>IFERROR(INDEX(Parametri!$I$5:$I$8,ROW()-4),"")</f>
        <v/>
      </c>
      <c r="U73">
        <f>IFERROR(INDEX(Parametri!$K$5:$K$9,ROW()-4),"")</f>
        <v/>
      </c>
    </row>
    <row r="74" ht="30" customHeight="1">
      <c r="A74" s="23">
        <f>IF(B74="","",ROW()-4)</f>
        <v/>
      </c>
      <c r="B74" s="18" t="n"/>
      <c r="C74" s="19" t="n"/>
      <c r="D74" s="18" t="n"/>
      <c r="E74" s="39" t="n"/>
      <c r="F74" s="18" t="n"/>
      <c r="G74" s="18" t="n"/>
      <c r="H74" s="40" t="n"/>
      <c r="I74" s="18" t="n"/>
      <c r="J74" s="18" t="n"/>
      <c r="K74" s="18" t="n"/>
      <c r="L74" s="39" t="n"/>
      <c r="M74" s="41" t="n"/>
      <c r="N74" s="7">
        <f>IF(B74="","",IF(C74="","Conferma da indicare",IF(C74="No","",IF(C74="In attesa","Conferma da raccogliere",IF(OR(D74="",E74="",H74=""),"Dati pasto incompleti",IF(F74="","Esigenza da indicare",IF(AND(F74&lt;&gt;"Nessuna dichiarata",G74=""),"Dettaglio da verificare",IF(K74="","Stato da indicare",IF(AND(F74&lt;&gt;"Nessuna dichiarata",OR(I74="",J74="")),"Assegnazione incompleta",IF(OR(K74="Da verificare",K74="Da comunicare"),"Controllo umano richiesto",IF(AND(F74&lt;&gt;"Nessuna dichiarata",ISNUMBER(E74),E74-TODAY()&lt;=$V$5,NOT(OR(K74="Confermato dal fornitore",K74="Chiuso"))),"Scadenza vicina: controllo umano",IF(AND(K74="Confermato dal fornitore",L74=""),"Data aggiornamento mancante",""))))))))))))</f>
        <v/>
      </c>
      <c r="P74">
        <f>IFERROR(INDEX(Parametri!$A$5:$A$7,ROW()-4),"")</f>
        <v/>
      </c>
      <c r="Q74">
        <f>IFERROR(INDEX(Parametri!$C$5:$C$8,ROW()-4),"")</f>
        <v/>
      </c>
      <c r="R74">
        <f>IFERROR(INDEX(Parametri!$E$5:$E$11,ROW()-4),"")</f>
        <v/>
      </c>
      <c r="S74">
        <f>IFERROR(INDEX(Parametri!$G$5:$G$7,ROW()-4),"")</f>
        <v/>
      </c>
      <c r="T74">
        <f>IFERROR(INDEX(Parametri!$I$5:$I$8,ROW()-4),"")</f>
        <v/>
      </c>
      <c r="U74">
        <f>IFERROR(INDEX(Parametri!$K$5:$K$9,ROW()-4),"")</f>
        <v/>
      </c>
    </row>
    <row r="75" ht="30" customHeight="1">
      <c r="A75" s="17">
        <f>IF(B75="","",ROW()-4)</f>
        <v/>
      </c>
      <c r="B75" s="18" t="n"/>
      <c r="C75" s="19" t="n"/>
      <c r="D75" s="18" t="n"/>
      <c r="E75" s="39" t="n"/>
      <c r="F75" s="18" t="n"/>
      <c r="G75" s="18" t="n"/>
      <c r="H75" s="40" t="n"/>
      <c r="I75" s="18" t="n"/>
      <c r="J75" s="18" t="n"/>
      <c r="K75" s="18" t="n"/>
      <c r="L75" s="39" t="n"/>
      <c r="M75" s="41" t="n"/>
      <c r="N75" s="3">
        <f>IF(B75="","",IF(C75="","Conferma da indicare",IF(C75="No","",IF(C75="In attesa","Conferma da raccogliere",IF(OR(D75="",E75="",H75=""),"Dati pasto incompleti",IF(F75="","Esigenza da indicare",IF(AND(F75&lt;&gt;"Nessuna dichiarata",G75=""),"Dettaglio da verificare",IF(K75="","Stato da indicare",IF(AND(F75&lt;&gt;"Nessuna dichiarata",OR(I75="",J75="")),"Assegnazione incompleta",IF(OR(K75="Da verificare",K75="Da comunicare"),"Controllo umano richiesto",IF(AND(F75&lt;&gt;"Nessuna dichiarata",ISNUMBER(E75),E75-TODAY()&lt;=$V$5,NOT(OR(K75="Confermato dal fornitore",K75="Chiuso"))),"Scadenza vicina: controllo umano",IF(AND(K75="Confermato dal fornitore",L75=""),"Data aggiornamento mancante",""))))))))))))</f>
        <v/>
      </c>
      <c r="P75">
        <f>IFERROR(INDEX(Parametri!$A$5:$A$7,ROW()-4),"")</f>
        <v/>
      </c>
      <c r="Q75">
        <f>IFERROR(INDEX(Parametri!$C$5:$C$8,ROW()-4),"")</f>
        <v/>
      </c>
      <c r="R75">
        <f>IFERROR(INDEX(Parametri!$E$5:$E$11,ROW()-4),"")</f>
        <v/>
      </c>
      <c r="S75">
        <f>IFERROR(INDEX(Parametri!$G$5:$G$7,ROW()-4),"")</f>
        <v/>
      </c>
      <c r="T75">
        <f>IFERROR(INDEX(Parametri!$I$5:$I$8,ROW()-4),"")</f>
        <v/>
      </c>
      <c r="U75">
        <f>IFERROR(INDEX(Parametri!$K$5:$K$9,ROW()-4),"")</f>
        <v/>
      </c>
    </row>
    <row r="76" ht="30" customHeight="1">
      <c r="A76" s="23">
        <f>IF(B76="","",ROW()-4)</f>
        <v/>
      </c>
      <c r="B76" s="18" t="n"/>
      <c r="C76" s="19" t="n"/>
      <c r="D76" s="18" t="n"/>
      <c r="E76" s="39" t="n"/>
      <c r="F76" s="18" t="n"/>
      <c r="G76" s="18" t="n"/>
      <c r="H76" s="40" t="n"/>
      <c r="I76" s="18" t="n"/>
      <c r="J76" s="18" t="n"/>
      <c r="K76" s="18" t="n"/>
      <c r="L76" s="39" t="n"/>
      <c r="M76" s="41" t="n"/>
      <c r="N76" s="7">
        <f>IF(B76="","",IF(C76="","Conferma da indicare",IF(C76="No","",IF(C76="In attesa","Conferma da raccogliere",IF(OR(D76="",E76="",H76=""),"Dati pasto incompleti",IF(F76="","Esigenza da indicare",IF(AND(F76&lt;&gt;"Nessuna dichiarata",G76=""),"Dettaglio da verificare",IF(K76="","Stato da indicare",IF(AND(F76&lt;&gt;"Nessuna dichiarata",OR(I76="",J76="")),"Assegnazione incompleta",IF(OR(K76="Da verificare",K76="Da comunicare"),"Controllo umano richiesto",IF(AND(F76&lt;&gt;"Nessuna dichiarata",ISNUMBER(E76),E76-TODAY()&lt;=$V$5,NOT(OR(K76="Confermato dal fornitore",K76="Chiuso"))),"Scadenza vicina: controllo umano",IF(AND(K76="Confermato dal fornitore",L76=""),"Data aggiornamento mancante",""))))))))))))</f>
        <v/>
      </c>
      <c r="P76">
        <f>IFERROR(INDEX(Parametri!$A$5:$A$7,ROW()-4),"")</f>
        <v/>
      </c>
      <c r="Q76">
        <f>IFERROR(INDEX(Parametri!$C$5:$C$8,ROW()-4),"")</f>
        <v/>
      </c>
      <c r="R76">
        <f>IFERROR(INDEX(Parametri!$E$5:$E$11,ROW()-4),"")</f>
        <v/>
      </c>
      <c r="S76">
        <f>IFERROR(INDEX(Parametri!$G$5:$G$7,ROW()-4),"")</f>
        <v/>
      </c>
      <c r="T76">
        <f>IFERROR(INDEX(Parametri!$I$5:$I$8,ROW()-4),"")</f>
        <v/>
      </c>
      <c r="U76">
        <f>IFERROR(INDEX(Parametri!$K$5:$K$9,ROW()-4),"")</f>
        <v/>
      </c>
    </row>
    <row r="77" ht="30" customHeight="1">
      <c r="A77" s="17">
        <f>IF(B77="","",ROW()-4)</f>
        <v/>
      </c>
      <c r="B77" s="18" t="n"/>
      <c r="C77" s="19" t="n"/>
      <c r="D77" s="18" t="n"/>
      <c r="E77" s="39" t="n"/>
      <c r="F77" s="18" t="n"/>
      <c r="G77" s="18" t="n"/>
      <c r="H77" s="40" t="n"/>
      <c r="I77" s="18" t="n"/>
      <c r="J77" s="18" t="n"/>
      <c r="K77" s="18" t="n"/>
      <c r="L77" s="39" t="n"/>
      <c r="M77" s="41" t="n"/>
      <c r="N77" s="3">
        <f>IF(B77="","",IF(C77="","Conferma da indicare",IF(C77="No","",IF(C77="In attesa","Conferma da raccogliere",IF(OR(D77="",E77="",H77=""),"Dati pasto incompleti",IF(F77="","Esigenza da indicare",IF(AND(F77&lt;&gt;"Nessuna dichiarata",G77=""),"Dettaglio da verificare",IF(K77="","Stato da indicare",IF(AND(F77&lt;&gt;"Nessuna dichiarata",OR(I77="",J77="")),"Assegnazione incompleta",IF(OR(K77="Da verificare",K77="Da comunicare"),"Controllo umano richiesto",IF(AND(F77&lt;&gt;"Nessuna dichiarata",ISNUMBER(E77),E77-TODAY()&lt;=$V$5,NOT(OR(K77="Confermato dal fornitore",K77="Chiuso"))),"Scadenza vicina: controllo umano",IF(AND(K77="Confermato dal fornitore",L77=""),"Data aggiornamento mancante",""))))))))))))</f>
        <v/>
      </c>
      <c r="P77">
        <f>IFERROR(INDEX(Parametri!$A$5:$A$7,ROW()-4),"")</f>
        <v/>
      </c>
      <c r="Q77">
        <f>IFERROR(INDEX(Parametri!$C$5:$C$8,ROW()-4),"")</f>
        <v/>
      </c>
      <c r="R77">
        <f>IFERROR(INDEX(Parametri!$E$5:$E$11,ROW()-4),"")</f>
        <v/>
      </c>
      <c r="S77">
        <f>IFERROR(INDEX(Parametri!$G$5:$G$7,ROW()-4),"")</f>
        <v/>
      </c>
      <c r="T77">
        <f>IFERROR(INDEX(Parametri!$I$5:$I$8,ROW()-4),"")</f>
        <v/>
      </c>
      <c r="U77">
        <f>IFERROR(INDEX(Parametri!$K$5:$K$9,ROW()-4),"")</f>
        <v/>
      </c>
    </row>
    <row r="78" ht="30" customHeight="1">
      <c r="A78" s="23">
        <f>IF(B78="","",ROW()-4)</f>
        <v/>
      </c>
      <c r="B78" s="18" t="n"/>
      <c r="C78" s="19" t="n"/>
      <c r="D78" s="18" t="n"/>
      <c r="E78" s="39" t="n"/>
      <c r="F78" s="18" t="n"/>
      <c r="G78" s="18" t="n"/>
      <c r="H78" s="40" t="n"/>
      <c r="I78" s="18" t="n"/>
      <c r="J78" s="18" t="n"/>
      <c r="K78" s="18" t="n"/>
      <c r="L78" s="39" t="n"/>
      <c r="M78" s="41" t="n"/>
      <c r="N78" s="7">
        <f>IF(B78="","",IF(C78="","Conferma da indicare",IF(C78="No","",IF(C78="In attesa","Conferma da raccogliere",IF(OR(D78="",E78="",H78=""),"Dati pasto incompleti",IF(F78="","Esigenza da indicare",IF(AND(F78&lt;&gt;"Nessuna dichiarata",G78=""),"Dettaglio da verificare",IF(K78="","Stato da indicare",IF(AND(F78&lt;&gt;"Nessuna dichiarata",OR(I78="",J78="")),"Assegnazione incompleta",IF(OR(K78="Da verificare",K78="Da comunicare"),"Controllo umano richiesto",IF(AND(F78&lt;&gt;"Nessuna dichiarata",ISNUMBER(E78),E78-TODAY()&lt;=$V$5,NOT(OR(K78="Confermato dal fornitore",K78="Chiuso"))),"Scadenza vicina: controllo umano",IF(AND(K78="Confermato dal fornitore",L78=""),"Data aggiornamento mancante",""))))))))))))</f>
        <v/>
      </c>
      <c r="P78">
        <f>IFERROR(INDEX(Parametri!$A$5:$A$7,ROW()-4),"")</f>
        <v/>
      </c>
      <c r="Q78">
        <f>IFERROR(INDEX(Parametri!$C$5:$C$8,ROW()-4),"")</f>
        <v/>
      </c>
      <c r="R78">
        <f>IFERROR(INDEX(Parametri!$E$5:$E$11,ROW()-4),"")</f>
        <v/>
      </c>
      <c r="S78">
        <f>IFERROR(INDEX(Parametri!$G$5:$G$7,ROW()-4),"")</f>
        <v/>
      </c>
      <c r="T78">
        <f>IFERROR(INDEX(Parametri!$I$5:$I$8,ROW()-4),"")</f>
        <v/>
      </c>
      <c r="U78">
        <f>IFERROR(INDEX(Parametri!$K$5:$K$9,ROW()-4),"")</f>
        <v/>
      </c>
    </row>
    <row r="79" ht="30" customHeight="1">
      <c r="A79" s="17">
        <f>IF(B79="","",ROW()-4)</f>
        <v/>
      </c>
      <c r="B79" s="18" t="n"/>
      <c r="C79" s="19" t="n"/>
      <c r="D79" s="18" t="n"/>
      <c r="E79" s="39" t="n"/>
      <c r="F79" s="18" t="n"/>
      <c r="G79" s="18" t="n"/>
      <c r="H79" s="40" t="n"/>
      <c r="I79" s="18" t="n"/>
      <c r="J79" s="18" t="n"/>
      <c r="K79" s="18" t="n"/>
      <c r="L79" s="39" t="n"/>
      <c r="M79" s="41" t="n"/>
      <c r="N79" s="3">
        <f>IF(B79="","",IF(C79="","Conferma da indicare",IF(C79="No","",IF(C79="In attesa","Conferma da raccogliere",IF(OR(D79="",E79="",H79=""),"Dati pasto incompleti",IF(F79="","Esigenza da indicare",IF(AND(F79&lt;&gt;"Nessuna dichiarata",G79=""),"Dettaglio da verificare",IF(K79="","Stato da indicare",IF(AND(F79&lt;&gt;"Nessuna dichiarata",OR(I79="",J79="")),"Assegnazione incompleta",IF(OR(K79="Da verificare",K79="Da comunicare"),"Controllo umano richiesto",IF(AND(F79&lt;&gt;"Nessuna dichiarata",ISNUMBER(E79),E79-TODAY()&lt;=$V$5,NOT(OR(K79="Confermato dal fornitore",K79="Chiuso"))),"Scadenza vicina: controllo umano",IF(AND(K79="Confermato dal fornitore",L79=""),"Data aggiornamento mancante",""))))))))))))</f>
        <v/>
      </c>
      <c r="P79">
        <f>IFERROR(INDEX(Parametri!$A$5:$A$7,ROW()-4),"")</f>
        <v/>
      </c>
      <c r="Q79">
        <f>IFERROR(INDEX(Parametri!$C$5:$C$8,ROW()-4),"")</f>
        <v/>
      </c>
      <c r="R79">
        <f>IFERROR(INDEX(Parametri!$E$5:$E$11,ROW()-4),"")</f>
        <v/>
      </c>
      <c r="S79">
        <f>IFERROR(INDEX(Parametri!$G$5:$G$7,ROW()-4),"")</f>
        <v/>
      </c>
      <c r="T79">
        <f>IFERROR(INDEX(Parametri!$I$5:$I$8,ROW()-4),"")</f>
        <v/>
      </c>
      <c r="U79">
        <f>IFERROR(INDEX(Parametri!$K$5:$K$9,ROW()-4),"")</f>
        <v/>
      </c>
    </row>
    <row r="80" ht="30" customHeight="1">
      <c r="A80" s="23">
        <f>IF(B80="","",ROW()-4)</f>
        <v/>
      </c>
      <c r="B80" s="18" t="n"/>
      <c r="C80" s="19" t="n"/>
      <c r="D80" s="18" t="n"/>
      <c r="E80" s="39" t="n"/>
      <c r="F80" s="18" t="n"/>
      <c r="G80" s="18" t="n"/>
      <c r="H80" s="40" t="n"/>
      <c r="I80" s="18" t="n"/>
      <c r="J80" s="18" t="n"/>
      <c r="K80" s="18" t="n"/>
      <c r="L80" s="39" t="n"/>
      <c r="M80" s="41" t="n"/>
      <c r="N80" s="7">
        <f>IF(B80="","",IF(C80="","Conferma da indicare",IF(C80="No","",IF(C80="In attesa","Conferma da raccogliere",IF(OR(D80="",E80="",H80=""),"Dati pasto incompleti",IF(F80="","Esigenza da indicare",IF(AND(F80&lt;&gt;"Nessuna dichiarata",G80=""),"Dettaglio da verificare",IF(K80="","Stato da indicare",IF(AND(F80&lt;&gt;"Nessuna dichiarata",OR(I80="",J80="")),"Assegnazione incompleta",IF(OR(K80="Da verificare",K80="Da comunicare"),"Controllo umano richiesto",IF(AND(F80&lt;&gt;"Nessuna dichiarata",ISNUMBER(E80),E80-TODAY()&lt;=$V$5,NOT(OR(K80="Confermato dal fornitore",K80="Chiuso"))),"Scadenza vicina: controllo umano",IF(AND(K80="Confermato dal fornitore",L80=""),"Data aggiornamento mancante",""))))))))))))</f>
        <v/>
      </c>
      <c r="P80">
        <f>IFERROR(INDEX(Parametri!$A$5:$A$7,ROW()-4),"")</f>
        <v/>
      </c>
      <c r="Q80">
        <f>IFERROR(INDEX(Parametri!$C$5:$C$8,ROW()-4),"")</f>
        <v/>
      </c>
      <c r="R80">
        <f>IFERROR(INDEX(Parametri!$E$5:$E$11,ROW()-4),"")</f>
        <v/>
      </c>
      <c r="S80">
        <f>IFERROR(INDEX(Parametri!$G$5:$G$7,ROW()-4),"")</f>
        <v/>
      </c>
      <c r="T80">
        <f>IFERROR(INDEX(Parametri!$I$5:$I$8,ROW()-4),"")</f>
        <v/>
      </c>
      <c r="U80">
        <f>IFERROR(INDEX(Parametri!$K$5:$K$9,ROW()-4),"")</f>
        <v/>
      </c>
    </row>
    <row r="81" ht="30" customHeight="1">
      <c r="A81" s="17">
        <f>IF(B81="","",ROW()-4)</f>
        <v/>
      </c>
      <c r="B81" s="18" t="n"/>
      <c r="C81" s="19" t="n"/>
      <c r="D81" s="18" t="n"/>
      <c r="E81" s="39" t="n"/>
      <c r="F81" s="18" t="n"/>
      <c r="G81" s="18" t="n"/>
      <c r="H81" s="40" t="n"/>
      <c r="I81" s="18" t="n"/>
      <c r="J81" s="18" t="n"/>
      <c r="K81" s="18" t="n"/>
      <c r="L81" s="39" t="n"/>
      <c r="M81" s="41" t="n"/>
      <c r="N81" s="3">
        <f>IF(B81="","",IF(C81="","Conferma da indicare",IF(C81="No","",IF(C81="In attesa","Conferma da raccogliere",IF(OR(D81="",E81="",H81=""),"Dati pasto incompleti",IF(F81="","Esigenza da indicare",IF(AND(F81&lt;&gt;"Nessuna dichiarata",G81=""),"Dettaglio da verificare",IF(K81="","Stato da indicare",IF(AND(F81&lt;&gt;"Nessuna dichiarata",OR(I81="",J81="")),"Assegnazione incompleta",IF(OR(K81="Da verificare",K81="Da comunicare"),"Controllo umano richiesto",IF(AND(F81&lt;&gt;"Nessuna dichiarata",ISNUMBER(E81),E81-TODAY()&lt;=$V$5,NOT(OR(K81="Confermato dal fornitore",K81="Chiuso"))),"Scadenza vicina: controllo umano",IF(AND(K81="Confermato dal fornitore",L81=""),"Data aggiornamento mancante",""))))))))))))</f>
        <v/>
      </c>
      <c r="P81">
        <f>IFERROR(INDEX(Parametri!$A$5:$A$7,ROW()-4),"")</f>
        <v/>
      </c>
      <c r="Q81">
        <f>IFERROR(INDEX(Parametri!$C$5:$C$8,ROW()-4),"")</f>
        <v/>
      </c>
      <c r="R81">
        <f>IFERROR(INDEX(Parametri!$E$5:$E$11,ROW()-4),"")</f>
        <v/>
      </c>
      <c r="S81">
        <f>IFERROR(INDEX(Parametri!$G$5:$G$7,ROW()-4),"")</f>
        <v/>
      </c>
      <c r="T81">
        <f>IFERROR(INDEX(Parametri!$I$5:$I$8,ROW()-4),"")</f>
        <v/>
      </c>
      <c r="U81">
        <f>IFERROR(INDEX(Parametri!$K$5:$K$9,ROW()-4),"")</f>
        <v/>
      </c>
    </row>
    <row r="82" ht="30" customHeight="1">
      <c r="A82" s="23">
        <f>IF(B82="","",ROW()-4)</f>
        <v/>
      </c>
      <c r="B82" s="18" t="n"/>
      <c r="C82" s="19" t="n"/>
      <c r="D82" s="18" t="n"/>
      <c r="E82" s="39" t="n"/>
      <c r="F82" s="18" t="n"/>
      <c r="G82" s="18" t="n"/>
      <c r="H82" s="40" t="n"/>
      <c r="I82" s="18" t="n"/>
      <c r="J82" s="18" t="n"/>
      <c r="K82" s="18" t="n"/>
      <c r="L82" s="39" t="n"/>
      <c r="M82" s="41" t="n"/>
      <c r="N82" s="7">
        <f>IF(B82="","",IF(C82="","Conferma da indicare",IF(C82="No","",IF(C82="In attesa","Conferma da raccogliere",IF(OR(D82="",E82="",H82=""),"Dati pasto incompleti",IF(F82="","Esigenza da indicare",IF(AND(F82&lt;&gt;"Nessuna dichiarata",G82=""),"Dettaglio da verificare",IF(K82="","Stato da indicare",IF(AND(F82&lt;&gt;"Nessuna dichiarata",OR(I82="",J82="")),"Assegnazione incompleta",IF(OR(K82="Da verificare",K82="Da comunicare"),"Controllo umano richiesto",IF(AND(F82&lt;&gt;"Nessuna dichiarata",ISNUMBER(E82),E82-TODAY()&lt;=$V$5,NOT(OR(K82="Confermato dal fornitore",K82="Chiuso"))),"Scadenza vicina: controllo umano",IF(AND(K82="Confermato dal fornitore",L82=""),"Data aggiornamento mancante",""))))))))))))</f>
        <v/>
      </c>
      <c r="P82">
        <f>IFERROR(INDEX(Parametri!$A$5:$A$7,ROW()-4),"")</f>
        <v/>
      </c>
      <c r="Q82">
        <f>IFERROR(INDEX(Parametri!$C$5:$C$8,ROW()-4),"")</f>
        <v/>
      </c>
      <c r="R82">
        <f>IFERROR(INDEX(Parametri!$E$5:$E$11,ROW()-4),"")</f>
        <v/>
      </c>
      <c r="S82">
        <f>IFERROR(INDEX(Parametri!$G$5:$G$7,ROW()-4),"")</f>
        <v/>
      </c>
      <c r="T82">
        <f>IFERROR(INDEX(Parametri!$I$5:$I$8,ROW()-4),"")</f>
        <v/>
      </c>
      <c r="U82">
        <f>IFERROR(INDEX(Parametri!$K$5:$K$9,ROW()-4),"")</f>
        <v/>
      </c>
    </row>
    <row r="83" ht="30" customHeight="1">
      <c r="A83" s="17">
        <f>IF(B83="","",ROW()-4)</f>
        <v/>
      </c>
      <c r="B83" s="18" t="n"/>
      <c r="C83" s="19" t="n"/>
      <c r="D83" s="18" t="n"/>
      <c r="E83" s="39" t="n"/>
      <c r="F83" s="18" t="n"/>
      <c r="G83" s="18" t="n"/>
      <c r="H83" s="40" t="n"/>
      <c r="I83" s="18" t="n"/>
      <c r="J83" s="18" t="n"/>
      <c r="K83" s="18" t="n"/>
      <c r="L83" s="39" t="n"/>
      <c r="M83" s="41" t="n"/>
      <c r="N83" s="3">
        <f>IF(B83="","",IF(C83="","Conferma da indicare",IF(C83="No","",IF(C83="In attesa","Conferma da raccogliere",IF(OR(D83="",E83="",H83=""),"Dati pasto incompleti",IF(F83="","Esigenza da indicare",IF(AND(F83&lt;&gt;"Nessuna dichiarata",G83=""),"Dettaglio da verificare",IF(K83="","Stato da indicare",IF(AND(F83&lt;&gt;"Nessuna dichiarata",OR(I83="",J83="")),"Assegnazione incompleta",IF(OR(K83="Da verificare",K83="Da comunicare"),"Controllo umano richiesto",IF(AND(F83&lt;&gt;"Nessuna dichiarata",ISNUMBER(E83),E83-TODAY()&lt;=$V$5,NOT(OR(K83="Confermato dal fornitore",K83="Chiuso"))),"Scadenza vicina: controllo umano",IF(AND(K83="Confermato dal fornitore",L83=""),"Data aggiornamento mancante",""))))))))))))</f>
        <v/>
      </c>
      <c r="P83">
        <f>IFERROR(INDEX(Parametri!$A$5:$A$7,ROW()-4),"")</f>
        <v/>
      </c>
      <c r="Q83">
        <f>IFERROR(INDEX(Parametri!$C$5:$C$8,ROW()-4),"")</f>
        <v/>
      </c>
      <c r="R83">
        <f>IFERROR(INDEX(Parametri!$E$5:$E$11,ROW()-4),"")</f>
        <v/>
      </c>
      <c r="S83">
        <f>IFERROR(INDEX(Parametri!$G$5:$G$7,ROW()-4),"")</f>
        <v/>
      </c>
      <c r="T83">
        <f>IFERROR(INDEX(Parametri!$I$5:$I$8,ROW()-4),"")</f>
        <v/>
      </c>
      <c r="U83">
        <f>IFERROR(INDEX(Parametri!$K$5:$K$9,ROW()-4),"")</f>
        <v/>
      </c>
    </row>
    <row r="84" ht="30" customHeight="1">
      <c r="A84" s="23">
        <f>IF(B84="","",ROW()-4)</f>
        <v/>
      </c>
      <c r="B84" s="18" t="n"/>
      <c r="C84" s="19" t="n"/>
      <c r="D84" s="18" t="n"/>
      <c r="E84" s="39" t="n"/>
      <c r="F84" s="18" t="n"/>
      <c r="G84" s="18" t="n"/>
      <c r="H84" s="40" t="n"/>
      <c r="I84" s="18" t="n"/>
      <c r="J84" s="18" t="n"/>
      <c r="K84" s="18" t="n"/>
      <c r="L84" s="39" t="n"/>
      <c r="M84" s="41" t="n"/>
      <c r="N84" s="7">
        <f>IF(B84="","",IF(C84="","Conferma da indicare",IF(C84="No","",IF(C84="In attesa","Conferma da raccogliere",IF(OR(D84="",E84="",H84=""),"Dati pasto incompleti",IF(F84="","Esigenza da indicare",IF(AND(F84&lt;&gt;"Nessuna dichiarata",G84=""),"Dettaglio da verificare",IF(K84="","Stato da indicare",IF(AND(F84&lt;&gt;"Nessuna dichiarata",OR(I84="",J84="")),"Assegnazione incompleta",IF(OR(K84="Da verificare",K84="Da comunicare"),"Controllo umano richiesto",IF(AND(F84&lt;&gt;"Nessuna dichiarata",ISNUMBER(E84),E84-TODAY()&lt;=$V$5,NOT(OR(K84="Confermato dal fornitore",K84="Chiuso"))),"Scadenza vicina: controllo umano",IF(AND(K84="Confermato dal fornitore",L84=""),"Data aggiornamento mancante",""))))))))))))</f>
        <v/>
      </c>
      <c r="P84">
        <f>IFERROR(INDEX(Parametri!$A$5:$A$7,ROW()-4),"")</f>
        <v/>
      </c>
      <c r="Q84">
        <f>IFERROR(INDEX(Parametri!$C$5:$C$8,ROW()-4),"")</f>
        <v/>
      </c>
      <c r="R84">
        <f>IFERROR(INDEX(Parametri!$E$5:$E$11,ROW()-4),"")</f>
        <v/>
      </c>
      <c r="S84">
        <f>IFERROR(INDEX(Parametri!$G$5:$G$7,ROW()-4),"")</f>
        <v/>
      </c>
      <c r="T84">
        <f>IFERROR(INDEX(Parametri!$I$5:$I$8,ROW()-4),"")</f>
        <v/>
      </c>
      <c r="U84">
        <f>IFERROR(INDEX(Parametri!$K$5:$K$9,ROW()-4),"")</f>
        <v/>
      </c>
    </row>
    <row r="85" ht="30" customHeight="1">
      <c r="A85" s="17">
        <f>IF(B85="","",ROW()-4)</f>
        <v/>
      </c>
      <c r="B85" s="18" t="n"/>
      <c r="C85" s="19" t="n"/>
      <c r="D85" s="18" t="n"/>
      <c r="E85" s="39" t="n"/>
      <c r="F85" s="18" t="n"/>
      <c r="G85" s="18" t="n"/>
      <c r="H85" s="40" t="n"/>
      <c r="I85" s="18" t="n"/>
      <c r="J85" s="18" t="n"/>
      <c r="K85" s="18" t="n"/>
      <c r="L85" s="39" t="n"/>
      <c r="M85" s="41" t="n"/>
      <c r="N85" s="3">
        <f>IF(B85="","",IF(C85="","Conferma da indicare",IF(C85="No","",IF(C85="In attesa","Conferma da raccogliere",IF(OR(D85="",E85="",H85=""),"Dati pasto incompleti",IF(F85="","Esigenza da indicare",IF(AND(F85&lt;&gt;"Nessuna dichiarata",G85=""),"Dettaglio da verificare",IF(K85="","Stato da indicare",IF(AND(F85&lt;&gt;"Nessuna dichiarata",OR(I85="",J85="")),"Assegnazione incompleta",IF(OR(K85="Da verificare",K85="Da comunicare"),"Controllo umano richiesto",IF(AND(F85&lt;&gt;"Nessuna dichiarata",ISNUMBER(E85),E85-TODAY()&lt;=$V$5,NOT(OR(K85="Confermato dal fornitore",K85="Chiuso"))),"Scadenza vicina: controllo umano",IF(AND(K85="Confermato dal fornitore",L85=""),"Data aggiornamento mancante",""))))))))))))</f>
        <v/>
      </c>
      <c r="P85">
        <f>IFERROR(INDEX(Parametri!$A$5:$A$7,ROW()-4),"")</f>
        <v/>
      </c>
      <c r="Q85">
        <f>IFERROR(INDEX(Parametri!$C$5:$C$8,ROW()-4),"")</f>
        <v/>
      </c>
      <c r="R85">
        <f>IFERROR(INDEX(Parametri!$E$5:$E$11,ROW()-4),"")</f>
        <v/>
      </c>
      <c r="S85">
        <f>IFERROR(INDEX(Parametri!$G$5:$G$7,ROW()-4),"")</f>
        <v/>
      </c>
      <c r="T85">
        <f>IFERROR(INDEX(Parametri!$I$5:$I$8,ROW()-4),"")</f>
        <v/>
      </c>
      <c r="U85">
        <f>IFERROR(INDEX(Parametri!$K$5:$K$9,ROW()-4),"")</f>
        <v/>
      </c>
    </row>
    <row r="86" ht="30" customHeight="1">
      <c r="A86" s="23">
        <f>IF(B86="","",ROW()-4)</f>
        <v/>
      </c>
      <c r="B86" s="18" t="n"/>
      <c r="C86" s="19" t="n"/>
      <c r="D86" s="18" t="n"/>
      <c r="E86" s="39" t="n"/>
      <c r="F86" s="18" t="n"/>
      <c r="G86" s="18" t="n"/>
      <c r="H86" s="40" t="n"/>
      <c r="I86" s="18" t="n"/>
      <c r="J86" s="18" t="n"/>
      <c r="K86" s="18" t="n"/>
      <c r="L86" s="39" t="n"/>
      <c r="M86" s="41" t="n"/>
      <c r="N86" s="7">
        <f>IF(B86="","",IF(C86="","Conferma da indicare",IF(C86="No","",IF(C86="In attesa","Conferma da raccogliere",IF(OR(D86="",E86="",H86=""),"Dati pasto incompleti",IF(F86="","Esigenza da indicare",IF(AND(F86&lt;&gt;"Nessuna dichiarata",G86=""),"Dettaglio da verificare",IF(K86="","Stato da indicare",IF(AND(F86&lt;&gt;"Nessuna dichiarata",OR(I86="",J86="")),"Assegnazione incompleta",IF(OR(K86="Da verificare",K86="Da comunicare"),"Controllo umano richiesto",IF(AND(F86&lt;&gt;"Nessuna dichiarata",ISNUMBER(E86),E86-TODAY()&lt;=$V$5,NOT(OR(K86="Confermato dal fornitore",K86="Chiuso"))),"Scadenza vicina: controllo umano",IF(AND(K86="Confermato dal fornitore",L86=""),"Data aggiornamento mancante",""))))))))))))</f>
        <v/>
      </c>
      <c r="P86">
        <f>IFERROR(INDEX(Parametri!$A$5:$A$7,ROW()-4),"")</f>
        <v/>
      </c>
      <c r="Q86">
        <f>IFERROR(INDEX(Parametri!$C$5:$C$8,ROW()-4),"")</f>
        <v/>
      </c>
      <c r="R86">
        <f>IFERROR(INDEX(Parametri!$E$5:$E$11,ROW()-4),"")</f>
        <v/>
      </c>
      <c r="S86">
        <f>IFERROR(INDEX(Parametri!$G$5:$G$7,ROW()-4),"")</f>
        <v/>
      </c>
      <c r="T86">
        <f>IFERROR(INDEX(Parametri!$I$5:$I$8,ROW()-4),"")</f>
        <v/>
      </c>
      <c r="U86">
        <f>IFERROR(INDEX(Parametri!$K$5:$K$9,ROW()-4),"")</f>
        <v/>
      </c>
    </row>
    <row r="87" ht="30" customHeight="1">
      <c r="A87" s="17">
        <f>IF(B87="","",ROW()-4)</f>
        <v/>
      </c>
      <c r="B87" s="18" t="n"/>
      <c r="C87" s="19" t="n"/>
      <c r="D87" s="18" t="n"/>
      <c r="E87" s="39" t="n"/>
      <c r="F87" s="18" t="n"/>
      <c r="G87" s="18" t="n"/>
      <c r="H87" s="40" t="n"/>
      <c r="I87" s="18" t="n"/>
      <c r="J87" s="18" t="n"/>
      <c r="K87" s="18" t="n"/>
      <c r="L87" s="39" t="n"/>
      <c r="M87" s="41" t="n"/>
      <c r="N87" s="3">
        <f>IF(B87="","",IF(C87="","Conferma da indicare",IF(C87="No","",IF(C87="In attesa","Conferma da raccogliere",IF(OR(D87="",E87="",H87=""),"Dati pasto incompleti",IF(F87="","Esigenza da indicare",IF(AND(F87&lt;&gt;"Nessuna dichiarata",G87=""),"Dettaglio da verificare",IF(K87="","Stato da indicare",IF(AND(F87&lt;&gt;"Nessuna dichiarata",OR(I87="",J87="")),"Assegnazione incompleta",IF(OR(K87="Da verificare",K87="Da comunicare"),"Controllo umano richiesto",IF(AND(F87&lt;&gt;"Nessuna dichiarata",ISNUMBER(E87),E87-TODAY()&lt;=$V$5,NOT(OR(K87="Confermato dal fornitore",K87="Chiuso"))),"Scadenza vicina: controllo umano",IF(AND(K87="Confermato dal fornitore",L87=""),"Data aggiornamento mancante",""))))))))))))</f>
        <v/>
      </c>
      <c r="P87">
        <f>IFERROR(INDEX(Parametri!$A$5:$A$7,ROW()-4),"")</f>
        <v/>
      </c>
      <c r="Q87">
        <f>IFERROR(INDEX(Parametri!$C$5:$C$8,ROW()-4),"")</f>
        <v/>
      </c>
      <c r="R87">
        <f>IFERROR(INDEX(Parametri!$E$5:$E$11,ROW()-4),"")</f>
        <v/>
      </c>
      <c r="S87">
        <f>IFERROR(INDEX(Parametri!$G$5:$G$7,ROW()-4),"")</f>
        <v/>
      </c>
      <c r="T87">
        <f>IFERROR(INDEX(Parametri!$I$5:$I$8,ROW()-4),"")</f>
        <v/>
      </c>
      <c r="U87">
        <f>IFERROR(INDEX(Parametri!$K$5:$K$9,ROW()-4),"")</f>
        <v/>
      </c>
    </row>
    <row r="88" ht="30" customHeight="1">
      <c r="A88" s="23">
        <f>IF(B88="","",ROW()-4)</f>
        <v/>
      </c>
      <c r="B88" s="18" t="n"/>
      <c r="C88" s="19" t="n"/>
      <c r="D88" s="18" t="n"/>
      <c r="E88" s="39" t="n"/>
      <c r="F88" s="18" t="n"/>
      <c r="G88" s="18" t="n"/>
      <c r="H88" s="40" t="n"/>
      <c r="I88" s="18" t="n"/>
      <c r="J88" s="18" t="n"/>
      <c r="K88" s="18" t="n"/>
      <c r="L88" s="39" t="n"/>
      <c r="M88" s="41" t="n"/>
      <c r="N88" s="7">
        <f>IF(B88="","",IF(C88="","Conferma da indicare",IF(C88="No","",IF(C88="In attesa","Conferma da raccogliere",IF(OR(D88="",E88="",H88=""),"Dati pasto incompleti",IF(F88="","Esigenza da indicare",IF(AND(F88&lt;&gt;"Nessuna dichiarata",G88=""),"Dettaglio da verificare",IF(K88="","Stato da indicare",IF(AND(F88&lt;&gt;"Nessuna dichiarata",OR(I88="",J88="")),"Assegnazione incompleta",IF(OR(K88="Da verificare",K88="Da comunicare"),"Controllo umano richiesto",IF(AND(F88&lt;&gt;"Nessuna dichiarata",ISNUMBER(E88),E88-TODAY()&lt;=$V$5,NOT(OR(K88="Confermato dal fornitore",K88="Chiuso"))),"Scadenza vicina: controllo umano",IF(AND(K88="Confermato dal fornitore",L88=""),"Data aggiornamento mancante",""))))))))))))</f>
        <v/>
      </c>
      <c r="P88">
        <f>IFERROR(INDEX(Parametri!$A$5:$A$7,ROW()-4),"")</f>
        <v/>
      </c>
      <c r="Q88">
        <f>IFERROR(INDEX(Parametri!$C$5:$C$8,ROW()-4),"")</f>
        <v/>
      </c>
      <c r="R88">
        <f>IFERROR(INDEX(Parametri!$E$5:$E$11,ROW()-4),"")</f>
        <v/>
      </c>
      <c r="S88">
        <f>IFERROR(INDEX(Parametri!$G$5:$G$7,ROW()-4),"")</f>
        <v/>
      </c>
      <c r="T88">
        <f>IFERROR(INDEX(Parametri!$I$5:$I$8,ROW()-4),"")</f>
        <v/>
      </c>
      <c r="U88">
        <f>IFERROR(INDEX(Parametri!$K$5:$K$9,ROW()-4),"")</f>
        <v/>
      </c>
    </row>
    <row r="89" ht="30" customHeight="1">
      <c r="A89" s="17">
        <f>IF(B89="","",ROW()-4)</f>
        <v/>
      </c>
      <c r="B89" s="18" t="n"/>
      <c r="C89" s="19" t="n"/>
      <c r="D89" s="18" t="n"/>
      <c r="E89" s="39" t="n"/>
      <c r="F89" s="18" t="n"/>
      <c r="G89" s="18" t="n"/>
      <c r="H89" s="40" t="n"/>
      <c r="I89" s="18" t="n"/>
      <c r="J89" s="18" t="n"/>
      <c r="K89" s="18" t="n"/>
      <c r="L89" s="39" t="n"/>
      <c r="M89" s="41" t="n"/>
      <c r="N89" s="3">
        <f>IF(B89="","",IF(C89="","Conferma da indicare",IF(C89="No","",IF(C89="In attesa","Conferma da raccogliere",IF(OR(D89="",E89="",H89=""),"Dati pasto incompleti",IF(F89="","Esigenza da indicare",IF(AND(F89&lt;&gt;"Nessuna dichiarata",G89=""),"Dettaglio da verificare",IF(K89="","Stato da indicare",IF(AND(F89&lt;&gt;"Nessuna dichiarata",OR(I89="",J89="")),"Assegnazione incompleta",IF(OR(K89="Da verificare",K89="Da comunicare"),"Controllo umano richiesto",IF(AND(F89&lt;&gt;"Nessuna dichiarata",ISNUMBER(E89),E89-TODAY()&lt;=$V$5,NOT(OR(K89="Confermato dal fornitore",K89="Chiuso"))),"Scadenza vicina: controllo umano",IF(AND(K89="Confermato dal fornitore",L89=""),"Data aggiornamento mancante",""))))))))))))</f>
        <v/>
      </c>
      <c r="P89">
        <f>IFERROR(INDEX(Parametri!$A$5:$A$7,ROW()-4),"")</f>
        <v/>
      </c>
      <c r="Q89">
        <f>IFERROR(INDEX(Parametri!$C$5:$C$8,ROW()-4),"")</f>
        <v/>
      </c>
      <c r="R89">
        <f>IFERROR(INDEX(Parametri!$E$5:$E$11,ROW()-4),"")</f>
        <v/>
      </c>
      <c r="S89">
        <f>IFERROR(INDEX(Parametri!$G$5:$G$7,ROW()-4),"")</f>
        <v/>
      </c>
      <c r="T89">
        <f>IFERROR(INDEX(Parametri!$I$5:$I$8,ROW()-4),"")</f>
        <v/>
      </c>
      <c r="U89">
        <f>IFERROR(INDEX(Parametri!$K$5:$K$9,ROW()-4),"")</f>
        <v/>
      </c>
    </row>
    <row r="90" ht="30" customHeight="1">
      <c r="A90" s="23">
        <f>IF(B90="","",ROW()-4)</f>
        <v/>
      </c>
      <c r="B90" s="18" t="n"/>
      <c r="C90" s="19" t="n"/>
      <c r="D90" s="18" t="n"/>
      <c r="E90" s="39" t="n"/>
      <c r="F90" s="18" t="n"/>
      <c r="G90" s="18" t="n"/>
      <c r="H90" s="40" t="n"/>
      <c r="I90" s="18" t="n"/>
      <c r="J90" s="18" t="n"/>
      <c r="K90" s="18" t="n"/>
      <c r="L90" s="39" t="n"/>
      <c r="M90" s="41" t="n"/>
      <c r="N90" s="7">
        <f>IF(B90="","",IF(C90="","Conferma da indicare",IF(C90="No","",IF(C90="In attesa","Conferma da raccogliere",IF(OR(D90="",E90="",H90=""),"Dati pasto incompleti",IF(F90="","Esigenza da indicare",IF(AND(F90&lt;&gt;"Nessuna dichiarata",G90=""),"Dettaglio da verificare",IF(K90="","Stato da indicare",IF(AND(F90&lt;&gt;"Nessuna dichiarata",OR(I90="",J90="")),"Assegnazione incompleta",IF(OR(K90="Da verificare",K90="Da comunicare"),"Controllo umano richiesto",IF(AND(F90&lt;&gt;"Nessuna dichiarata",ISNUMBER(E90),E90-TODAY()&lt;=$V$5,NOT(OR(K90="Confermato dal fornitore",K90="Chiuso"))),"Scadenza vicina: controllo umano",IF(AND(K90="Confermato dal fornitore",L90=""),"Data aggiornamento mancante",""))))))))))))</f>
        <v/>
      </c>
      <c r="P90">
        <f>IFERROR(INDEX(Parametri!$A$5:$A$7,ROW()-4),"")</f>
        <v/>
      </c>
      <c r="Q90">
        <f>IFERROR(INDEX(Parametri!$C$5:$C$8,ROW()-4),"")</f>
        <v/>
      </c>
      <c r="R90">
        <f>IFERROR(INDEX(Parametri!$E$5:$E$11,ROW()-4),"")</f>
        <v/>
      </c>
      <c r="S90">
        <f>IFERROR(INDEX(Parametri!$G$5:$G$7,ROW()-4),"")</f>
        <v/>
      </c>
      <c r="T90">
        <f>IFERROR(INDEX(Parametri!$I$5:$I$8,ROW()-4),"")</f>
        <v/>
      </c>
      <c r="U90">
        <f>IFERROR(INDEX(Parametri!$K$5:$K$9,ROW()-4),"")</f>
        <v/>
      </c>
    </row>
    <row r="91" ht="30" customHeight="1">
      <c r="A91" s="17">
        <f>IF(B91="","",ROW()-4)</f>
        <v/>
      </c>
      <c r="B91" s="18" t="n"/>
      <c r="C91" s="19" t="n"/>
      <c r="D91" s="18" t="n"/>
      <c r="E91" s="39" t="n"/>
      <c r="F91" s="18" t="n"/>
      <c r="G91" s="18" t="n"/>
      <c r="H91" s="40" t="n"/>
      <c r="I91" s="18" t="n"/>
      <c r="J91" s="18" t="n"/>
      <c r="K91" s="18" t="n"/>
      <c r="L91" s="39" t="n"/>
      <c r="M91" s="41" t="n"/>
      <c r="N91" s="3">
        <f>IF(B91="","",IF(C91="","Conferma da indicare",IF(C91="No","",IF(C91="In attesa","Conferma da raccogliere",IF(OR(D91="",E91="",H91=""),"Dati pasto incompleti",IF(F91="","Esigenza da indicare",IF(AND(F91&lt;&gt;"Nessuna dichiarata",G91=""),"Dettaglio da verificare",IF(K91="","Stato da indicare",IF(AND(F91&lt;&gt;"Nessuna dichiarata",OR(I91="",J91="")),"Assegnazione incompleta",IF(OR(K91="Da verificare",K91="Da comunicare"),"Controllo umano richiesto",IF(AND(F91&lt;&gt;"Nessuna dichiarata",ISNUMBER(E91),E91-TODAY()&lt;=$V$5,NOT(OR(K91="Confermato dal fornitore",K91="Chiuso"))),"Scadenza vicina: controllo umano",IF(AND(K91="Confermato dal fornitore",L91=""),"Data aggiornamento mancante",""))))))))))))</f>
        <v/>
      </c>
      <c r="P91">
        <f>IFERROR(INDEX(Parametri!$A$5:$A$7,ROW()-4),"")</f>
        <v/>
      </c>
      <c r="Q91">
        <f>IFERROR(INDEX(Parametri!$C$5:$C$8,ROW()-4),"")</f>
        <v/>
      </c>
      <c r="R91">
        <f>IFERROR(INDEX(Parametri!$E$5:$E$11,ROW()-4),"")</f>
        <v/>
      </c>
      <c r="S91">
        <f>IFERROR(INDEX(Parametri!$G$5:$G$7,ROW()-4),"")</f>
        <v/>
      </c>
      <c r="T91">
        <f>IFERROR(INDEX(Parametri!$I$5:$I$8,ROW()-4),"")</f>
        <v/>
      </c>
      <c r="U91">
        <f>IFERROR(INDEX(Parametri!$K$5:$K$9,ROW()-4),"")</f>
        <v/>
      </c>
    </row>
    <row r="92" ht="30" customHeight="1">
      <c r="A92" s="23">
        <f>IF(B92="","",ROW()-4)</f>
        <v/>
      </c>
      <c r="B92" s="18" t="n"/>
      <c r="C92" s="19" t="n"/>
      <c r="D92" s="18" t="n"/>
      <c r="E92" s="39" t="n"/>
      <c r="F92" s="18" t="n"/>
      <c r="G92" s="18" t="n"/>
      <c r="H92" s="40" t="n"/>
      <c r="I92" s="18" t="n"/>
      <c r="J92" s="18" t="n"/>
      <c r="K92" s="18" t="n"/>
      <c r="L92" s="39" t="n"/>
      <c r="M92" s="41" t="n"/>
      <c r="N92" s="7">
        <f>IF(B92="","",IF(C92="","Conferma da indicare",IF(C92="No","",IF(C92="In attesa","Conferma da raccogliere",IF(OR(D92="",E92="",H92=""),"Dati pasto incompleti",IF(F92="","Esigenza da indicare",IF(AND(F92&lt;&gt;"Nessuna dichiarata",G92=""),"Dettaglio da verificare",IF(K92="","Stato da indicare",IF(AND(F92&lt;&gt;"Nessuna dichiarata",OR(I92="",J92="")),"Assegnazione incompleta",IF(OR(K92="Da verificare",K92="Da comunicare"),"Controllo umano richiesto",IF(AND(F92&lt;&gt;"Nessuna dichiarata",ISNUMBER(E92),E92-TODAY()&lt;=$V$5,NOT(OR(K92="Confermato dal fornitore",K92="Chiuso"))),"Scadenza vicina: controllo umano",IF(AND(K92="Confermato dal fornitore",L92=""),"Data aggiornamento mancante",""))))))))))))</f>
        <v/>
      </c>
      <c r="P92">
        <f>IFERROR(INDEX(Parametri!$A$5:$A$7,ROW()-4),"")</f>
        <v/>
      </c>
      <c r="Q92">
        <f>IFERROR(INDEX(Parametri!$C$5:$C$8,ROW()-4),"")</f>
        <v/>
      </c>
      <c r="R92">
        <f>IFERROR(INDEX(Parametri!$E$5:$E$11,ROW()-4),"")</f>
        <v/>
      </c>
      <c r="S92">
        <f>IFERROR(INDEX(Parametri!$G$5:$G$7,ROW()-4),"")</f>
        <v/>
      </c>
      <c r="T92">
        <f>IFERROR(INDEX(Parametri!$I$5:$I$8,ROW()-4),"")</f>
        <v/>
      </c>
      <c r="U92">
        <f>IFERROR(INDEX(Parametri!$K$5:$K$9,ROW()-4),"")</f>
        <v/>
      </c>
    </row>
    <row r="93" ht="30" customHeight="1">
      <c r="A93" s="17">
        <f>IF(B93="","",ROW()-4)</f>
        <v/>
      </c>
      <c r="B93" s="18" t="n"/>
      <c r="C93" s="19" t="n"/>
      <c r="D93" s="18" t="n"/>
      <c r="E93" s="39" t="n"/>
      <c r="F93" s="18" t="n"/>
      <c r="G93" s="18" t="n"/>
      <c r="H93" s="40" t="n"/>
      <c r="I93" s="18" t="n"/>
      <c r="J93" s="18" t="n"/>
      <c r="K93" s="18" t="n"/>
      <c r="L93" s="39" t="n"/>
      <c r="M93" s="41" t="n"/>
      <c r="N93" s="3">
        <f>IF(B93="","",IF(C93="","Conferma da indicare",IF(C93="No","",IF(C93="In attesa","Conferma da raccogliere",IF(OR(D93="",E93="",H93=""),"Dati pasto incompleti",IF(F93="","Esigenza da indicare",IF(AND(F93&lt;&gt;"Nessuna dichiarata",G93=""),"Dettaglio da verificare",IF(K93="","Stato da indicare",IF(AND(F93&lt;&gt;"Nessuna dichiarata",OR(I93="",J93="")),"Assegnazione incompleta",IF(OR(K93="Da verificare",K93="Da comunicare"),"Controllo umano richiesto",IF(AND(F93&lt;&gt;"Nessuna dichiarata",ISNUMBER(E93),E93-TODAY()&lt;=$V$5,NOT(OR(K93="Confermato dal fornitore",K93="Chiuso"))),"Scadenza vicina: controllo umano",IF(AND(K93="Confermato dal fornitore",L93=""),"Data aggiornamento mancante",""))))))))))))</f>
        <v/>
      </c>
      <c r="P93">
        <f>IFERROR(INDEX(Parametri!$A$5:$A$7,ROW()-4),"")</f>
        <v/>
      </c>
      <c r="Q93">
        <f>IFERROR(INDEX(Parametri!$C$5:$C$8,ROW()-4),"")</f>
        <v/>
      </c>
      <c r="R93">
        <f>IFERROR(INDEX(Parametri!$E$5:$E$11,ROW()-4),"")</f>
        <v/>
      </c>
      <c r="S93">
        <f>IFERROR(INDEX(Parametri!$G$5:$G$7,ROW()-4),"")</f>
        <v/>
      </c>
      <c r="T93">
        <f>IFERROR(INDEX(Parametri!$I$5:$I$8,ROW()-4),"")</f>
        <v/>
      </c>
      <c r="U93">
        <f>IFERROR(INDEX(Parametri!$K$5:$K$9,ROW()-4),"")</f>
        <v/>
      </c>
    </row>
    <row r="94" ht="30" customHeight="1">
      <c r="A94" s="23">
        <f>IF(B94="","",ROW()-4)</f>
        <v/>
      </c>
      <c r="B94" s="18" t="n"/>
      <c r="C94" s="19" t="n"/>
      <c r="D94" s="18" t="n"/>
      <c r="E94" s="39" t="n"/>
      <c r="F94" s="18" t="n"/>
      <c r="G94" s="18" t="n"/>
      <c r="H94" s="40" t="n"/>
      <c r="I94" s="18" t="n"/>
      <c r="J94" s="18" t="n"/>
      <c r="K94" s="18" t="n"/>
      <c r="L94" s="39" t="n"/>
      <c r="M94" s="41" t="n"/>
      <c r="N94" s="7">
        <f>IF(B94="","",IF(C94="","Conferma da indicare",IF(C94="No","",IF(C94="In attesa","Conferma da raccogliere",IF(OR(D94="",E94="",H94=""),"Dati pasto incompleti",IF(F94="","Esigenza da indicare",IF(AND(F94&lt;&gt;"Nessuna dichiarata",G94=""),"Dettaglio da verificare",IF(K94="","Stato da indicare",IF(AND(F94&lt;&gt;"Nessuna dichiarata",OR(I94="",J94="")),"Assegnazione incompleta",IF(OR(K94="Da verificare",K94="Da comunicare"),"Controllo umano richiesto",IF(AND(F94&lt;&gt;"Nessuna dichiarata",ISNUMBER(E94),E94-TODAY()&lt;=$V$5,NOT(OR(K94="Confermato dal fornitore",K94="Chiuso"))),"Scadenza vicina: controllo umano",IF(AND(K94="Confermato dal fornitore",L94=""),"Data aggiornamento mancante",""))))))))))))</f>
        <v/>
      </c>
      <c r="P94">
        <f>IFERROR(INDEX(Parametri!$A$5:$A$7,ROW()-4),"")</f>
        <v/>
      </c>
      <c r="Q94">
        <f>IFERROR(INDEX(Parametri!$C$5:$C$8,ROW()-4),"")</f>
        <v/>
      </c>
      <c r="R94">
        <f>IFERROR(INDEX(Parametri!$E$5:$E$11,ROW()-4),"")</f>
        <v/>
      </c>
      <c r="S94">
        <f>IFERROR(INDEX(Parametri!$G$5:$G$7,ROW()-4),"")</f>
        <v/>
      </c>
      <c r="T94">
        <f>IFERROR(INDEX(Parametri!$I$5:$I$8,ROW()-4),"")</f>
        <v/>
      </c>
      <c r="U94">
        <f>IFERROR(INDEX(Parametri!$K$5:$K$9,ROW()-4),"")</f>
        <v/>
      </c>
    </row>
    <row r="95" ht="30" customHeight="1">
      <c r="A95" s="17">
        <f>IF(B95="","",ROW()-4)</f>
        <v/>
      </c>
      <c r="B95" s="18" t="n"/>
      <c r="C95" s="19" t="n"/>
      <c r="D95" s="18" t="n"/>
      <c r="E95" s="39" t="n"/>
      <c r="F95" s="18" t="n"/>
      <c r="G95" s="18" t="n"/>
      <c r="H95" s="40" t="n"/>
      <c r="I95" s="18" t="n"/>
      <c r="J95" s="18" t="n"/>
      <c r="K95" s="18" t="n"/>
      <c r="L95" s="39" t="n"/>
      <c r="M95" s="41" t="n"/>
      <c r="N95" s="3">
        <f>IF(B95="","",IF(C95="","Conferma da indicare",IF(C95="No","",IF(C95="In attesa","Conferma da raccogliere",IF(OR(D95="",E95="",H95=""),"Dati pasto incompleti",IF(F95="","Esigenza da indicare",IF(AND(F95&lt;&gt;"Nessuna dichiarata",G95=""),"Dettaglio da verificare",IF(K95="","Stato da indicare",IF(AND(F95&lt;&gt;"Nessuna dichiarata",OR(I95="",J95="")),"Assegnazione incompleta",IF(OR(K95="Da verificare",K95="Da comunicare"),"Controllo umano richiesto",IF(AND(F95&lt;&gt;"Nessuna dichiarata",ISNUMBER(E95),E95-TODAY()&lt;=$V$5,NOT(OR(K95="Confermato dal fornitore",K95="Chiuso"))),"Scadenza vicina: controllo umano",IF(AND(K95="Confermato dal fornitore",L95=""),"Data aggiornamento mancante",""))))))))))))</f>
        <v/>
      </c>
      <c r="P95">
        <f>IFERROR(INDEX(Parametri!$A$5:$A$7,ROW()-4),"")</f>
        <v/>
      </c>
      <c r="Q95">
        <f>IFERROR(INDEX(Parametri!$C$5:$C$8,ROW()-4),"")</f>
        <v/>
      </c>
      <c r="R95">
        <f>IFERROR(INDEX(Parametri!$E$5:$E$11,ROW()-4),"")</f>
        <v/>
      </c>
      <c r="S95">
        <f>IFERROR(INDEX(Parametri!$G$5:$G$7,ROW()-4),"")</f>
        <v/>
      </c>
      <c r="T95">
        <f>IFERROR(INDEX(Parametri!$I$5:$I$8,ROW()-4),"")</f>
        <v/>
      </c>
      <c r="U95">
        <f>IFERROR(INDEX(Parametri!$K$5:$K$9,ROW()-4),"")</f>
        <v/>
      </c>
    </row>
    <row r="96" ht="30" customHeight="1">
      <c r="A96" s="23">
        <f>IF(B96="","",ROW()-4)</f>
        <v/>
      </c>
      <c r="B96" s="18" t="n"/>
      <c r="C96" s="19" t="n"/>
      <c r="D96" s="18" t="n"/>
      <c r="E96" s="39" t="n"/>
      <c r="F96" s="18" t="n"/>
      <c r="G96" s="18" t="n"/>
      <c r="H96" s="40" t="n"/>
      <c r="I96" s="18" t="n"/>
      <c r="J96" s="18" t="n"/>
      <c r="K96" s="18" t="n"/>
      <c r="L96" s="39" t="n"/>
      <c r="M96" s="41" t="n"/>
      <c r="N96" s="7">
        <f>IF(B96="","",IF(C96="","Conferma da indicare",IF(C96="No","",IF(C96="In attesa","Conferma da raccogliere",IF(OR(D96="",E96="",H96=""),"Dati pasto incompleti",IF(F96="","Esigenza da indicare",IF(AND(F96&lt;&gt;"Nessuna dichiarata",G96=""),"Dettaglio da verificare",IF(K96="","Stato da indicare",IF(AND(F96&lt;&gt;"Nessuna dichiarata",OR(I96="",J96="")),"Assegnazione incompleta",IF(OR(K96="Da verificare",K96="Da comunicare"),"Controllo umano richiesto",IF(AND(F96&lt;&gt;"Nessuna dichiarata",ISNUMBER(E96),E96-TODAY()&lt;=$V$5,NOT(OR(K96="Confermato dal fornitore",K96="Chiuso"))),"Scadenza vicina: controllo umano",IF(AND(K96="Confermato dal fornitore",L96=""),"Data aggiornamento mancante",""))))))))))))</f>
        <v/>
      </c>
      <c r="P96">
        <f>IFERROR(INDEX(Parametri!$A$5:$A$7,ROW()-4),"")</f>
        <v/>
      </c>
      <c r="Q96">
        <f>IFERROR(INDEX(Parametri!$C$5:$C$8,ROW()-4),"")</f>
        <v/>
      </c>
      <c r="R96">
        <f>IFERROR(INDEX(Parametri!$E$5:$E$11,ROW()-4),"")</f>
        <v/>
      </c>
      <c r="S96">
        <f>IFERROR(INDEX(Parametri!$G$5:$G$7,ROW()-4),"")</f>
        <v/>
      </c>
      <c r="T96">
        <f>IFERROR(INDEX(Parametri!$I$5:$I$8,ROW()-4),"")</f>
        <v/>
      </c>
      <c r="U96">
        <f>IFERROR(INDEX(Parametri!$K$5:$K$9,ROW()-4),"")</f>
        <v/>
      </c>
    </row>
    <row r="97" ht="30" customHeight="1">
      <c r="A97" s="17">
        <f>IF(B97="","",ROW()-4)</f>
        <v/>
      </c>
      <c r="B97" s="18" t="n"/>
      <c r="C97" s="19" t="n"/>
      <c r="D97" s="18" t="n"/>
      <c r="E97" s="39" t="n"/>
      <c r="F97" s="18" t="n"/>
      <c r="G97" s="18" t="n"/>
      <c r="H97" s="40" t="n"/>
      <c r="I97" s="18" t="n"/>
      <c r="J97" s="18" t="n"/>
      <c r="K97" s="18" t="n"/>
      <c r="L97" s="39" t="n"/>
      <c r="M97" s="41" t="n"/>
      <c r="N97" s="3">
        <f>IF(B97="","",IF(C97="","Conferma da indicare",IF(C97="No","",IF(C97="In attesa","Conferma da raccogliere",IF(OR(D97="",E97="",H97=""),"Dati pasto incompleti",IF(F97="","Esigenza da indicare",IF(AND(F97&lt;&gt;"Nessuna dichiarata",G97=""),"Dettaglio da verificare",IF(K97="","Stato da indicare",IF(AND(F97&lt;&gt;"Nessuna dichiarata",OR(I97="",J97="")),"Assegnazione incompleta",IF(OR(K97="Da verificare",K97="Da comunicare"),"Controllo umano richiesto",IF(AND(F97&lt;&gt;"Nessuna dichiarata",ISNUMBER(E97),E97-TODAY()&lt;=$V$5,NOT(OR(K97="Confermato dal fornitore",K97="Chiuso"))),"Scadenza vicina: controllo umano",IF(AND(K97="Confermato dal fornitore",L97=""),"Data aggiornamento mancante",""))))))))))))</f>
        <v/>
      </c>
      <c r="P97">
        <f>IFERROR(INDEX(Parametri!$A$5:$A$7,ROW()-4),"")</f>
        <v/>
      </c>
      <c r="Q97">
        <f>IFERROR(INDEX(Parametri!$C$5:$C$8,ROW()-4),"")</f>
        <v/>
      </c>
      <c r="R97">
        <f>IFERROR(INDEX(Parametri!$E$5:$E$11,ROW()-4),"")</f>
        <v/>
      </c>
      <c r="S97">
        <f>IFERROR(INDEX(Parametri!$G$5:$G$7,ROW()-4),"")</f>
        <v/>
      </c>
      <c r="T97">
        <f>IFERROR(INDEX(Parametri!$I$5:$I$8,ROW()-4),"")</f>
        <v/>
      </c>
      <c r="U97">
        <f>IFERROR(INDEX(Parametri!$K$5:$K$9,ROW()-4),"")</f>
        <v/>
      </c>
    </row>
    <row r="98" ht="30" customHeight="1">
      <c r="A98" s="23">
        <f>IF(B98="","",ROW()-4)</f>
        <v/>
      </c>
      <c r="B98" s="18" t="n"/>
      <c r="C98" s="19" t="n"/>
      <c r="D98" s="18" t="n"/>
      <c r="E98" s="39" t="n"/>
      <c r="F98" s="18" t="n"/>
      <c r="G98" s="18" t="n"/>
      <c r="H98" s="40" t="n"/>
      <c r="I98" s="18" t="n"/>
      <c r="J98" s="18" t="n"/>
      <c r="K98" s="18" t="n"/>
      <c r="L98" s="39" t="n"/>
      <c r="M98" s="41" t="n"/>
      <c r="N98" s="7">
        <f>IF(B98="","",IF(C98="","Conferma da indicare",IF(C98="No","",IF(C98="In attesa","Conferma da raccogliere",IF(OR(D98="",E98="",H98=""),"Dati pasto incompleti",IF(F98="","Esigenza da indicare",IF(AND(F98&lt;&gt;"Nessuna dichiarata",G98=""),"Dettaglio da verificare",IF(K98="","Stato da indicare",IF(AND(F98&lt;&gt;"Nessuna dichiarata",OR(I98="",J98="")),"Assegnazione incompleta",IF(OR(K98="Da verificare",K98="Da comunicare"),"Controllo umano richiesto",IF(AND(F98&lt;&gt;"Nessuna dichiarata",ISNUMBER(E98),E98-TODAY()&lt;=$V$5,NOT(OR(K98="Confermato dal fornitore",K98="Chiuso"))),"Scadenza vicina: controllo umano",IF(AND(K98="Confermato dal fornitore",L98=""),"Data aggiornamento mancante",""))))))))))))</f>
        <v/>
      </c>
      <c r="P98">
        <f>IFERROR(INDEX(Parametri!$A$5:$A$7,ROW()-4),"")</f>
        <v/>
      </c>
      <c r="Q98">
        <f>IFERROR(INDEX(Parametri!$C$5:$C$8,ROW()-4),"")</f>
        <v/>
      </c>
      <c r="R98">
        <f>IFERROR(INDEX(Parametri!$E$5:$E$11,ROW()-4),"")</f>
        <v/>
      </c>
      <c r="S98">
        <f>IFERROR(INDEX(Parametri!$G$5:$G$7,ROW()-4),"")</f>
        <v/>
      </c>
      <c r="T98">
        <f>IFERROR(INDEX(Parametri!$I$5:$I$8,ROW()-4),"")</f>
        <v/>
      </c>
      <c r="U98">
        <f>IFERROR(INDEX(Parametri!$K$5:$K$9,ROW()-4),"")</f>
        <v/>
      </c>
    </row>
    <row r="99" ht="30" customHeight="1">
      <c r="A99" s="17">
        <f>IF(B99="","",ROW()-4)</f>
        <v/>
      </c>
      <c r="B99" s="18" t="n"/>
      <c r="C99" s="19" t="n"/>
      <c r="D99" s="18" t="n"/>
      <c r="E99" s="39" t="n"/>
      <c r="F99" s="18" t="n"/>
      <c r="G99" s="18" t="n"/>
      <c r="H99" s="40" t="n"/>
      <c r="I99" s="18" t="n"/>
      <c r="J99" s="18" t="n"/>
      <c r="K99" s="18" t="n"/>
      <c r="L99" s="39" t="n"/>
      <c r="M99" s="41" t="n"/>
      <c r="N99" s="3">
        <f>IF(B99="","",IF(C99="","Conferma da indicare",IF(C99="No","",IF(C99="In attesa","Conferma da raccogliere",IF(OR(D99="",E99="",H99=""),"Dati pasto incompleti",IF(F99="","Esigenza da indicare",IF(AND(F99&lt;&gt;"Nessuna dichiarata",G99=""),"Dettaglio da verificare",IF(K99="","Stato da indicare",IF(AND(F99&lt;&gt;"Nessuna dichiarata",OR(I99="",J99="")),"Assegnazione incompleta",IF(OR(K99="Da verificare",K99="Da comunicare"),"Controllo umano richiesto",IF(AND(F99&lt;&gt;"Nessuna dichiarata",ISNUMBER(E99),E99-TODAY()&lt;=$V$5,NOT(OR(K99="Confermato dal fornitore",K99="Chiuso"))),"Scadenza vicina: controllo umano",IF(AND(K99="Confermato dal fornitore",L99=""),"Data aggiornamento mancante",""))))))))))))</f>
        <v/>
      </c>
      <c r="P99">
        <f>IFERROR(INDEX(Parametri!$A$5:$A$7,ROW()-4),"")</f>
        <v/>
      </c>
      <c r="Q99">
        <f>IFERROR(INDEX(Parametri!$C$5:$C$8,ROW()-4),"")</f>
        <v/>
      </c>
      <c r="R99">
        <f>IFERROR(INDEX(Parametri!$E$5:$E$11,ROW()-4),"")</f>
        <v/>
      </c>
      <c r="S99">
        <f>IFERROR(INDEX(Parametri!$G$5:$G$7,ROW()-4),"")</f>
        <v/>
      </c>
      <c r="T99">
        <f>IFERROR(INDEX(Parametri!$I$5:$I$8,ROW()-4),"")</f>
        <v/>
      </c>
      <c r="U99">
        <f>IFERROR(INDEX(Parametri!$K$5:$K$9,ROW()-4),"")</f>
        <v/>
      </c>
    </row>
    <row r="100" ht="30" customHeight="1">
      <c r="A100" s="23">
        <f>IF(B100="","",ROW()-4)</f>
        <v/>
      </c>
      <c r="B100" s="18" t="n"/>
      <c r="C100" s="19" t="n"/>
      <c r="D100" s="18" t="n"/>
      <c r="E100" s="39" t="n"/>
      <c r="F100" s="18" t="n"/>
      <c r="G100" s="18" t="n"/>
      <c r="H100" s="40" t="n"/>
      <c r="I100" s="18" t="n"/>
      <c r="J100" s="18" t="n"/>
      <c r="K100" s="18" t="n"/>
      <c r="L100" s="39" t="n"/>
      <c r="M100" s="41" t="n"/>
      <c r="N100" s="7">
        <f>IF(B100="","",IF(C100="","Conferma da indicare",IF(C100="No","",IF(C100="In attesa","Conferma da raccogliere",IF(OR(D100="",E100="",H100=""),"Dati pasto incompleti",IF(F100="","Esigenza da indicare",IF(AND(F100&lt;&gt;"Nessuna dichiarata",G100=""),"Dettaglio da verificare",IF(K100="","Stato da indicare",IF(AND(F100&lt;&gt;"Nessuna dichiarata",OR(I100="",J100="")),"Assegnazione incompleta",IF(OR(K100="Da verificare",K100="Da comunicare"),"Controllo umano richiesto",IF(AND(F100&lt;&gt;"Nessuna dichiarata",ISNUMBER(E100),E100-TODAY()&lt;=$V$5,NOT(OR(K100="Confermato dal fornitore",K100="Chiuso"))),"Scadenza vicina: controllo umano",IF(AND(K100="Confermato dal fornitore",L100=""),"Data aggiornamento mancante",""))))))))))))</f>
        <v/>
      </c>
      <c r="P100">
        <f>IFERROR(INDEX(Parametri!$A$5:$A$7,ROW()-4),"")</f>
        <v/>
      </c>
      <c r="Q100">
        <f>IFERROR(INDEX(Parametri!$C$5:$C$8,ROW()-4),"")</f>
        <v/>
      </c>
      <c r="R100">
        <f>IFERROR(INDEX(Parametri!$E$5:$E$11,ROW()-4),"")</f>
        <v/>
      </c>
      <c r="S100">
        <f>IFERROR(INDEX(Parametri!$G$5:$G$7,ROW()-4),"")</f>
        <v/>
      </c>
      <c r="T100">
        <f>IFERROR(INDEX(Parametri!$I$5:$I$8,ROW()-4),"")</f>
        <v/>
      </c>
      <c r="U100">
        <f>IFERROR(INDEX(Parametri!$K$5:$K$9,ROW()-4),"")</f>
        <v/>
      </c>
    </row>
    <row r="101" ht="30" customHeight="1">
      <c r="A101" s="17">
        <f>IF(B101="","",ROW()-4)</f>
        <v/>
      </c>
      <c r="B101" s="18" t="n"/>
      <c r="C101" s="19" t="n"/>
      <c r="D101" s="18" t="n"/>
      <c r="E101" s="39" t="n"/>
      <c r="F101" s="18" t="n"/>
      <c r="G101" s="18" t="n"/>
      <c r="H101" s="40" t="n"/>
      <c r="I101" s="18" t="n"/>
      <c r="J101" s="18" t="n"/>
      <c r="K101" s="18" t="n"/>
      <c r="L101" s="39" t="n"/>
      <c r="M101" s="41" t="n"/>
      <c r="N101" s="3">
        <f>IF(B101="","",IF(C101="","Conferma da indicare",IF(C101="No","",IF(C101="In attesa","Conferma da raccogliere",IF(OR(D101="",E101="",H101=""),"Dati pasto incompleti",IF(F101="","Esigenza da indicare",IF(AND(F101&lt;&gt;"Nessuna dichiarata",G101=""),"Dettaglio da verificare",IF(K101="","Stato da indicare",IF(AND(F101&lt;&gt;"Nessuna dichiarata",OR(I101="",J101="")),"Assegnazione incompleta",IF(OR(K101="Da verificare",K101="Da comunicare"),"Controllo umano richiesto",IF(AND(F101&lt;&gt;"Nessuna dichiarata",ISNUMBER(E101),E101-TODAY()&lt;=$V$5,NOT(OR(K101="Confermato dal fornitore",K101="Chiuso"))),"Scadenza vicina: controllo umano",IF(AND(K101="Confermato dal fornitore",L101=""),"Data aggiornamento mancante",""))))))))))))</f>
        <v/>
      </c>
      <c r="P101">
        <f>IFERROR(INDEX(Parametri!$A$5:$A$7,ROW()-4),"")</f>
        <v/>
      </c>
      <c r="Q101">
        <f>IFERROR(INDEX(Parametri!$C$5:$C$8,ROW()-4),"")</f>
        <v/>
      </c>
      <c r="R101">
        <f>IFERROR(INDEX(Parametri!$E$5:$E$11,ROW()-4),"")</f>
        <v/>
      </c>
      <c r="S101">
        <f>IFERROR(INDEX(Parametri!$G$5:$G$7,ROW()-4),"")</f>
        <v/>
      </c>
      <c r="T101">
        <f>IFERROR(INDEX(Parametri!$I$5:$I$8,ROW()-4),"")</f>
        <v/>
      </c>
      <c r="U101">
        <f>IFERROR(INDEX(Parametri!$K$5:$K$9,ROW()-4),"")</f>
        <v/>
      </c>
    </row>
    <row r="102" ht="30" customHeight="1">
      <c r="A102" s="23">
        <f>IF(B102="","",ROW()-4)</f>
        <v/>
      </c>
      <c r="B102" s="18" t="n"/>
      <c r="C102" s="19" t="n"/>
      <c r="D102" s="18" t="n"/>
      <c r="E102" s="39" t="n"/>
      <c r="F102" s="18" t="n"/>
      <c r="G102" s="18" t="n"/>
      <c r="H102" s="40" t="n"/>
      <c r="I102" s="18" t="n"/>
      <c r="J102" s="18" t="n"/>
      <c r="K102" s="18" t="n"/>
      <c r="L102" s="39" t="n"/>
      <c r="M102" s="41" t="n"/>
      <c r="N102" s="7">
        <f>IF(B102="","",IF(C102="","Conferma da indicare",IF(C102="No","",IF(C102="In attesa","Conferma da raccogliere",IF(OR(D102="",E102="",H102=""),"Dati pasto incompleti",IF(F102="","Esigenza da indicare",IF(AND(F102&lt;&gt;"Nessuna dichiarata",G102=""),"Dettaglio da verificare",IF(K102="","Stato da indicare",IF(AND(F102&lt;&gt;"Nessuna dichiarata",OR(I102="",J102="")),"Assegnazione incompleta",IF(OR(K102="Da verificare",K102="Da comunicare"),"Controllo umano richiesto",IF(AND(F102&lt;&gt;"Nessuna dichiarata",ISNUMBER(E102),E102-TODAY()&lt;=$V$5,NOT(OR(K102="Confermato dal fornitore",K102="Chiuso"))),"Scadenza vicina: controllo umano",IF(AND(K102="Confermato dal fornitore",L102=""),"Data aggiornamento mancante",""))))))))))))</f>
        <v/>
      </c>
      <c r="P102">
        <f>IFERROR(INDEX(Parametri!$A$5:$A$7,ROW()-4),"")</f>
        <v/>
      </c>
      <c r="Q102">
        <f>IFERROR(INDEX(Parametri!$C$5:$C$8,ROW()-4),"")</f>
        <v/>
      </c>
      <c r="R102">
        <f>IFERROR(INDEX(Parametri!$E$5:$E$11,ROW()-4),"")</f>
        <v/>
      </c>
      <c r="S102">
        <f>IFERROR(INDEX(Parametri!$G$5:$G$7,ROW()-4),"")</f>
        <v/>
      </c>
      <c r="T102">
        <f>IFERROR(INDEX(Parametri!$I$5:$I$8,ROW()-4),"")</f>
        <v/>
      </c>
      <c r="U102">
        <f>IFERROR(INDEX(Parametri!$K$5:$K$9,ROW()-4),"")</f>
        <v/>
      </c>
    </row>
    <row r="103" ht="30" customHeight="1">
      <c r="A103" s="17">
        <f>IF(B103="","",ROW()-4)</f>
        <v/>
      </c>
      <c r="B103" s="18" t="n"/>
      <c r="C103" s="19" t="n"/>
      <c r="D103" s="18" t="n"/>
      <c r="E103" s="39" t="n"/>
      <c r="F103" s="18" t="n"/>
      <c r="G103" s="18" t="n"/>
      <c r="H103" s="40" t="n"/>
      <c r="I103" s="18" t="n"/>
      <c r="J103" s="18" t="n"/>
      <c r="K103" s="18" t="n"/>
      <c r="L103" s="39" t="n"/>
      <c r="M103" s="41" t="n"/>
      <c r="N103" s="3">
        <f>IF(B103="","",IF(C103="","Conferma da indicare",IF(C103="No","",IF(C103="In attesa","Conferma da raccogliere",IF(OR(D103="",E103="",H103=""),"Dati pasto incompleti",IF(F103="","Esigenza da indicare",IF(AND(F103&lt;&gt;"Nessuna dichiarata",G103=""),"Dettaglio da verificare",IF(K103="","Stato da indicare",IF(AND(F103&lt;&gt;"Nessuna dichiarata",OR(I103="",J103="")),"Assegnazione incompleta",IF(OR(K103="Da verificare",K103="Da comunicare"),"Controllo umano richiesto",IF(AND(F103&lt;&gt;"Nessuna dichiarata",ISNUMBER(E103),E103-TODAY()&lt;=$V$5,NOT(OR(K103="Confermato dal fornitore",K103="Chiuso"))),"Scadenza vicina: controllo umano",IF(AND(K103="Confermato dal fornitore",L103=""),"Data aggiornamento mancante",""))))))))))))</f>
        <v/>
      </c>
      <c r="P103">
        <f>IFERROR(INDEX(Parametri!$A$5:$A$7,ROW()-4),"")</f>
        <v/>
      </c>
      <c r="Q103">
        <f>IFERROR(INDEX(Parametri!$C$5:$C$8,ROW()-4),"")</f>
        <v/>
      </c>
      <c r="R103">
        <f>IFERROR(INDEX(Parametri!$E$5:$E$11,ROW()-4),"")</f>
        <v/>
      </c>
      <c r="S103">
        <f>IFERROR(INDEX(Parametri!$G$5:$G$7,ROW()-4),"")</f>
        <v/>
      </c>
      <c r="T103">
        <f>IFERROR(INDEX(Parametri!$I$5:$I$8,ROW()-4),"")</f>
        <v/>
      </c>
      <c r="U103">
        <f>IFERROR(INDEX(Parametri!$K$5:$K$9,ROW()-4),"")</f>
        <v/>
      </c>
    </row>
    <row r="104" ht="30" customHeight="1">
      <c r="A104" s="23">
        <f>IF(B104="","",ROW()-4)</f>
        <v/>
      </c>
      <c r="B104" s="18" t="n"/>
      <c r="C104" s="19" t="n"/>
      <c r="D104" s="18" t="n"/>
      <c r="E104" s="39" t="n"/>
      <c r="F104" s="18" t="n"/>
      <c r="G104" s="18" t="n"/>
      <c r="H104" s="40" t="n"/>
      <c r="I104" s="18" t="n"/>
      <c r="J104" s="18" t="n"/>
      <c r="K104" s="18" t="n"/>
      <c r="L104" s="39" t="n"/>
      <c r="M104" s="41" t="n"/>
      <c r="N104" s="7">
        <f>IF(B104="","",IF(C104="","Conferma da indicare",IF(C104="No","",IF(C104="In attesa","Conferma da raccogliere",IF(OR(D104="",E104="",H104=""),"Dati pasto incompleti",IF(F104="","Esigenza da indicare",IF(AND(F104&lt;&gt;"Nessuna dichiarata",G104=""),"Dettaglio da verificare",IF(K104="","Stato da indicare",IF(AND(F104&lt;&gt;"Nessuna dichiarata",OR(I104="",J104="")),"Assegnazione incompleta",IF(OR(K104="Da verificare",K104="Da comunicare"),"Controllo umano richiesto",IF(AND(F104&lt;&gt;"Nessuna dichiarata",ISNUMBER(E104),E104-TODAY()&lt;=$V$5,NOT(OR(K104="Confermato dal fornitore",K104="Chiuso"))),"Scadenza vicina: controllo umano",IF(AND(K104="Confermato dal fornitore",L104=""),"Data aggiornamento mancante",""))))))))))))</f>
        <v/>
      </c>
      <c r="P104">
        <f>IFERROR(INDEX(Parametri!$A$5:$A$7,ROW()-4),"")</f>
        <v/>
      </c>
      <c r="Q104">
        <f>IFERROR(INDEX(Parametri!$C$5:$C$8,ROW()-4),"")</f>
        <v/>
      </c>
      <c r="R104">
        <f>IFERROR(INDEX(Parametri!$E$5:$E$11,ROW()-4),"")</f>
        <v/>
      </c>
      <c r="S104">
        <f>IFERROR(INDEX(Parametri!$G$5:$G$7,ROW()-4),"")</f>
        <v/>
      </c>
      <c r="T104">
        <f>IFERROR(INDEX(Parametri!$I$5:$I$8,ROW()-4),"")</f>
        <v/>
      </c>
      <c r="U104">
        <f>IFERROR(INDEX(Parametri!$K$5:$K$9,ROW()-4),"")</f>
        <v/>
      </c>
    </row>
    <row r="105" ht="30" customHeight="1">
      <c r="A105" s="17">
        <f>IF(B105="","",ROW()-4)</f>
        <v/>
      </c>
      <c r="B105" s="18" t="n"/>
      <c r="C105" s="19" t="n"/>
      <c r="D105" s="18" t="n"/>
      <c r="E105" s="39" t="n"/>
      <c r="F105" s="18" t="n"/>
      <c r="G105" s="18" t="n"/>
      <c r="H105" s="40" t="n"/>
      <c r="I105" s="18" t="n"/>
      <c r="J105" s="18" t="n"/>
      <c r="K105" s="18" t="n"/>
      <c r="L105" s="39" t="n"/>
      <c r="M105" s="41" t="n"/>
      <c r="N105" s="3">
        <f>IF(B105="","",IF(C105="","Conferma da indicare",IF(C105="No","",IF(C105="In attesa","Conferma da raccogliere",IF(OR(D105="",E105="",H105=""),"Dati pasto incompleti",IF(F105="","Esigenza da indicare",IF(AND(F105&lt;&gt;"Nessuna dichiarata",G105=""),"Dettaglio da verificare",IF(K105="","Stato da indicare",IF(AND(F105&lt;&gt;"Nessuna dichiarata",OR(I105="",J105="")),"Assegnazione incompleta",IF(OR(K105="Da verificare",K105="Da comunicare"),"Controllo umano richiesto",IF(AND(F105&lt;&gt;"Nessuna dichiarata",ISNUMBER(E105),E105-TODAY()&lt;=$V$5,NOT(OR(K105="Confermato dal fornitore",K105="Chiuso"))),"Scadenza vicina: controllo umano",IF(AND(K105="Confermato dal fornitore",L105=""),"Data aggiornamento mancante",""))))))))))))</f>
        <v/>
      </c>
      <c r="P105">
        <f>IFERROR(INDEX(Parametri!$A$5:$A$7,ROW()-4),"")</f>
        <v/>
      </c>
      <c r="Q105">
        <f>IFERROR(INDEX(Parametri!$C$5:$C$8,ROW()-4),"")</f>
        <v/>
      </c>
      <c r="R105">
        <f>IFERROR(INDEX(Parametri!$E$5:$E$11,ROW()-4),"")</f>
        <v/>
      </c>
      <c r="S105">
        <f>IFERROR(INDEX(Parametri!$G$5:$G$7,ROW()-4),"")</f>
        <v/>
      </c>
      <c r="T105">
        <f>IFERROR(INDEX(Parametri!$I$5:$I$8,ROW()-4),"")</f>
        <v/>
      </c>
      <c r="U105">
        <f>IFERROR(INDEX(Parametri!$K$5:$K$9,ROW()-4),"")</f>
        <v/>
      </c>
    </row>
    <row r="106" ht="30" customHeight="1">
      <c r="A106" s="23">
        <f>IF(B106="","",ROW()-4)</f>
        <v/>
      </c>
      <c r="B106" s="18" t="n"/>
      <c r="C106" s="19" t="n"/>
      <c r="D106" s="18" t="n"/>
      <c r="E106" s="39" t="n"/>
      <c r="F106" s="18" t="n"/>
      <c r="G106" s="18" t="n"/>
      <c r="H106" s="40" t="n"/>
      <c r="I106" s="18" t="n"/>
      <c r="J106" s="18" t="n"/>
      <c r="K106" s="18" t="n"/>
      <c r="L106" s="39" t="n"/>
      <c r="M106" s="41" t="n"/>
      <c r="N106" s="7">
        <f>IF(B106="","",IF(C106="","Conferma da indicare",IF(C106="No","",IF(C106="In attesa","Conferma da raccogliere",IF(OR(D106="",E106="",H106=""),"Dati pasto incompleti",IF(F106="","Esigenza da indicare",IF(AND(F106&lt;&gt;"Nessuna dichiarata",G106=""),"Dettaglio da verificare",IF(K106="","Stato da indicare",IF(AND(F106&lt;&gt;"Nessuna dichiarata",OR(I106="",J106="")),"Assegnazione incompleta",IF(OR(K106="Da verificare",K106="Da comunicare"),"Controllo umano richiesto",IF(AND(F106&lt;&gt;"Nessuna dichiarata",ISNUMBER(E106),E106-TODAY()&lt;=$V$5,NOT(OR(K106="Confermato dal fornitore",K106="Chiuso"))),"Scadenza vicina: controllo umano",IF(AND(K106="Confermato dal fornitore",L106=""),"Data aggiornamento mancante",""))))))))))))</f>
        <v/>
      </c>
      <c r="P106">
        <f>IFERROR(INDEX(Parametri!$A$5:$A$7,ROW()-4),"")</f>
        <v/>
      </c>
      <c r="Q106">
        <f>IFERROR(INDEX(Parametri!$C$5:$C$8,ROW()-4),"")</f>
        <v/>
      </c>
      <c r="R106">
        <f>IFERROR(INDEX(Parametri!$E$5:$E$11,ROW()-4),"")</f>
        <v/>
      </c>
      <c r="S106">
        <f>IFERROR(INDEX(Parametri!$G$5:$G$7,ROW()-4),"")</f>
        <v/>
      </c>
      <c r="T106">
        <f>IFERROR(INDEX(Parametri!$I$5:$I$8,ROW()-4),"")</f>
        <v/>
      </c>
      <c r="U106">
        <f>IFERROR(INDEX(Parametri!$K$5:$K$9,ROW()-4),"")</f>
        <v/>
      </c>
    </row>
    <row r="107" ht="30" customHeight="1">
      <c r="A107" s="17">
        <f>IF(B107="","",ROW()-4)</f>
        <v/>
      </c>
      <c r="B107" s="18" t="n"/>
      <c r="C107" s="19" t="n"/>
      <c r="D107" s="18" t="n"/>
      <c r="E107" s="39" t="n"/>
      <c r="F107" s="18" t="n"/>
      <c r="G107" s="18" t="n"/>
      <c r="H107" s="40" t="n"/>
      <c r="I107" s="18" t="n"/>
      <c r="J107" s="18" t="n"/>
      <c r="K107" s="18" t="n"/>
      <c r="L107" s="39" t="n"/>
      <c r="M107" s="41" t="n"/>
      <c r="N107" s="3">
        <f>IF(B107="","",IF(C107="","Conferma da indicare",IF(C107="No","",IF(C107="In attesa","Conferma da raccogliere",IF(OR(D107="",E107="",H107=""),"Dati pasto incompleti",IF(F107="","Esigenza da indicare",IF(AND(F107&lt;&gt;"Nessuna dichiarata",G107=""),"Dettaglio da verificare",IF(K107="","Stato da indicare",IF(AND(F107&lt;&gt;"Nessuna dichiarata",OR(I107="",J107="")),"Assegnazione incompleta",IF(OR(K107="Da verificare",K107="Da comunicare"),"Controllo umano richiesto",IF(AND(F107&lt;&gt;"Nessuna dichiarata",ISNUMBER(E107),E107-TODAY()&lt;=$V$5,NOT(OR(K107="Confermato dal fornitore",K107="Chiuso"))),"Scadenza vicina: controllo umano",IF(AND(K107="Confermato dal fornitore",L107=""),"Data aggiornamento mancante",""))))))))))))</f>
        <v/>
      </c>
      <c r="P107">
        <f>IFERROR(INDEX(Parametri!$A$5:$A$7,ROW()-4),"")</f>
        <v/>
      </c>
      <c r="Q107">
        <f>IFERROR(INDEX(Parametri!$C$5:$C$8,ROW()-4),"")</f>
        <v/>
      </c>
      <c r="R107">
        <f>IFERROR(INDEX(Parametri!$E$5:$E$11,ROW()-4),"")</f>
        <v/>
      </c>
      <c r="S107">
        <f>IFERROR(INDEX(Parametri!$G$5:$G$7,ROW()-4),"")</f>
        <v/>
      </c>
      <c r="T107">
        <f>IFERROR(INDEX(Parametri!$I$5:$I$8,ROW()-4),"")</f>
        <v/>
      </c>
      <c r="U107">
        <f>IFERROR(INDEX(Parametri!$K$5:$K$9,ROW()-4),"")</f>
        <v/>
      </c>
    </row>
    <row r="108" ht="30" customHeight="1">
      <c r="A108" s="23">
        <f>IF(B108="","",ROW()-4)</f>
        <v/>
      </c>
      <c r="B108" s="18" t="n"/>
      <c r="C108" s="19" t="n"/>
      <c r="D108" s="18" t="n"/>
      <c r="E108" s="39" t="n"/>
      <c r="F108" s="18" t="n"/>
      <c r="G108" s="18" t="n"/>
      <c r="H108" s="40" t="n"/>
      <c r="I108" s="18" t="n"/>
      <c r="J108" s="18" t="n"/>
      <c r="K108" s="18" t="n"/>
      <c r="L108" s="39" t="n"/>
      <c r="M108" s="41" t="n"/>
      <c r="N108" s="7">
        <f>IF(B108="","",IF(C108="","Conferma da indicare",IF(C108="No","",IF(C108="In attesa","Conferma da raccogliere",IF(OR(D108="",E108="",H108=""),"Dati pasto incompleti",IF(F108="","Esigenza da indicare",IF(AND(F108&lt;&gt;"Nessuna dichiarata",G108=""),"Dettaglio da verificare",IF(K108="","Stato da indicare",IF(AND(F108&lt;&gt;"Nessuna dichiarata",OR(I108="",J108="")),"Assegnazione incompleta",IF(OR(K108="Da verificare",K108="Da comunicare"),"Controllo umano richiesto",IF(AND(F108&lt;&gt;"Nessuna dichiarata",ISNUMBER(E108),E108-TODAY()&lt;=$V$5,NOT(OR(K108="Confermato dal fornitore",K108="Chiuso"))),"Scadenza vicina: controllo umano",IF(AND(K108="Confermato dal fornitore",L108=""),"Data aggiornamento mancante",""))))))))))))</f>
        <v/>
      </c>
      <c r="P108">
        <f>IFERROR(INDEX(Parametri!$A$5:$A$7,ROW()-4),"")</f>
        <v/>
      </c>
      <c r="Q108">
        <f>IFERROR(INDEX(Parametri!$C$5:$C$8,ROW()-4),"")</f>
        <v/>
      </c>
      <c r="R108">
        <f>IFERROR(INDEX(Parametri!$E$5:$E$11,ROW()-4),"")</f>
        <v/>
      </c>
      <c r="S108">
        <f>IFERROR(INDEX(Parametri!$G$5:$G$7,ROW()-4),"")</f>
        <v/>
      </c>
      <c r="T108">
        <f>IFERROR(INDEX(Parametri!$I$5:$I$8,ROW()-4),"")</f>
        <v/>
      </c>
      <c r="U108">
        <f>IFERROR(INDEX(Parametri!$K$5:$K$9,ROW()-4),"")</f>
        <v/>
      </c>
    </row>
    <row r="109" ht="30" customHeight="1">
      <c r="A109" s="17">
        <f>IF(B109="","",ROW()-4)</f>
        <v/>
      </c>
      <c r="B109" s="18" t="n"/>
      <c r="C109" s="19" t="n"/>
      <c r="D109" s="18" t="n"/>
      <c r="E109" s="39" t="n"/>
      <c r="F109" s="18" t="n"/>
      <c r="G109" s="18" t="n"/>
      <c r="H109" s="40" t="n"/>
      <c r="I109" s="18" t="n"/>
      <c r="J109" s="18" t="n"/>
      <c r="K109" s="18" t="n"/>
      <c r="L109" s="39" t="n"/>
      <c r="M109" s="41" t="n"/>
      <c r="N109" s="3">
        <f>IF(B109="","",IF(C109="","Conferma da indicare",IF(C109="No","",IF(C109="In attesa","Conferma da raccogliere",IF(OR(D109="",E109="",H109=""),"Dati pasto incompleti",IF(F109="","Esigenza da indicare",IF(AND(F109&lt;&gt;"Nessuna dichiarata",G109=""),"Dettaglio da verificare",IF(K109="","Stato da indicare",IF(AND(F109&lt;&gt;"Nessuna dichiarata",OR(I109="",J109="")),"Assegnazione incompleta",IF(OR(K109="Da verificare",K109="Da comunicare"),"Controllo umano richiesto",IF(AND(F109&lt;&gt;"Nessuna dichiarata",ISNUMBER(E109),E109-TODAY()&lt;=$V$5,NOT(OR(K109="Confermato dal fornitore",K109="Chiuso"))),"Scadenza vicina: controllo umano",IF(AND(K109="Confermato dal fornitore",L109=""),"Data aggiornamento mancante",""))))))))))))</f>
        <v/>
      </c>
      <c r="P109">
        <f>IFERROR(INDEX(Parametri!$A$5:$A$7,ROW()-4),"")</f>
        <v/>
      </c>
      <c r="Q109">
        <f>IFERROR(INDEX(Parametri!$C$5:$C$8,ROW()-4),"")</f>
        <v/>
      </c>
      <c r="R109">
        <f>IFERROR(INDEX(Parametri!$E$5:$E$11,ROW()-4),"")</f>
        <v/>
      </c>
      <c r="S109">
        <f>IFERROR(INDEX(Parametri!$G$5:$G$7,ROW()-4),"")</f>
        <v/>
      </c>
      <c r="T109">
        <f>IFERROR(INDEX(Parametri!$I$5:$I$8,ROW()-4),"")</f>
        <v/>
      </c>
      <c r="U109">
        <f>IFERROR(INDEX(Parametri!$K$5:$K$9,ROW()-4),"")</f>
        <v/>
      </c>
    </row>
    <row r="110" ht="30" customHeight="1">
      <c r="A110" s="23">
        <f>IF(B110="","",ROW()-4)</f>
        <v/>
      </c>
      <c r="B110" s="18" t="n"/>
      <c r="C110" s="19" t="n"/>
      <c r="D110" s="18" t="n"/>
      <c r="E110" s="39" t="n"/>
      <c r="F110" s="18" t="n"/>
      <c r="G110" s="18" t="n"/>
      <c r="H110" s="40" t="n"/>
      <c r="I110" s="18" t="n"/>
      <c r="J110" s="18" t="n"/>
      <c r="K110" s="18" t="n"/>
      <c r="L110" s="39" t="n"/>
      <c r="M110" s="41" t="n"/>
      <c r="N110" s="7">
        <f>IF(B110="","",IF(C110="","Conferma da indicare",IF(C110="No","",IF(C110="In attesa","Conferma da raccogliere",IF(OR(D110="",E110="",H110=""),"Dati pasto incompleti",IF(F110="","Esigenza da indicare",IF(AND(F110&lt;&gt;"Nessuna dichiarata",G110=""),"Dettaglio da verificare",IF(K110="","Stato da indicare",IF(AND(F110&lt;&gt;"Nessuna dichiarata",OR(I110="",J110="")),"Assegnazione incompleta",IF(OR(K110="Da verificare",K110="Da comunicare"),"Controllo umano richiesto",IF(AND(F110&lt;&gt;"Nessuna dichiarata",ISNUMBER(E110),E110-TODAY()&lt;=$V$5,NOT(OR(K110="Confermato dal fornitore",K110="Chiuso"))),"Scadenza vicina: controllo umano",IF(AND(K110="Confermato dal fornitore",L110=""),"Data aggiornamento mancante",""))))))))))))</f>
        <v/>
      </c>
      <c r="P110">
        <f>IFERROR(INDEX(Parametri!$A$5:$A$7,ROW()-4),"")</f>
        <v/>
      </c>
      <c r="Q110">
        <f>IFERROR(INDEX(Parametri!$C$5:$C$8,ROW()-4),"")</f>
        <v/>
      </c>
      <c r="R110">
        <f>IFERROR(INDEX(Parametri!$E$5:$E$11,ROW()-4),"")</f>
        <v/>
      </c>
      <c r="S110">
        <f>IFERROR(INDEX(Parametri!$G$5:$G$7,ROW()-4),"")</f>
        <v/>
      </c>
      <c r="T110">
        <f>IFERROR(INDEX(Parametri!$I$5:$I$8,ROW()-4),"")</f>
        <v/>
      </c>
      <c r="U110">
        <f>IFERROR(INDEX(Parametri!$K$5:$K$9,ROW()-4),"")</f>
        <v/>
      </c>
    </row>
    <row r="111" ht="30" customHeight="1">
      <c r="A111" s="17">
        <f>IF(B111="","",ROW()-4)</f>
        <v/>
      </c>
      <c r="B111" s="18" t="n"/>
      <c r="C111" s="19" t="n"/>
      <c r="D111" s="18" t="n"/>
      <c r="E111" s="39" t="n"/>
      <c r="F111" s="18" t="n"/>
      <c r="G111" s="18" t="n"/>
      <c r="H111" s="40" t="n"/>
      <c r="I111" s="18" t="n"/>
      <c r="J111" s="18" t="n"/>
      <c r="K111" s="18" t="n"/>
      <c r="L111" s="39" t="n"/>
      <c r="M111" s="41" t="n"/>
      <c r="N111" s="3">
        <f>IF(B111="","",IF(C111="","Conferma da indicare",IF(C111="No","",IF(C111="In attesa","Conferma da raccogliere",IF(OR(D111="",E111="",H111=""),"Dati pasto incompleti",IF(F111="","Esigenza da indicare",IF(AND(F111&lt;&gt;"Nessuna dichiarata",G111=""),"Dettaglio da verificare",IF(K111="","Stato da indicare",IF(AND(F111&lt;&gt;"Nessuna dichiarata",OR(I111="",J111="")),"Assegnazione incompleta",IF(OR(K111="Da verificare",K111="Da comunicare"),"Controllo umano richiesto",IF(AND(F111&lt;&gt;"Nessuna dichiarata",ISNUMBER(E111),E111-TODAY()&lt;=$V$5,NOT(OR(K111="Confermato dal fornitore",K111="Chiuso"))),"Scadenza vicina: controllo umano",IF(AND(K111="Confermato dal fornitore",L111=""),"Data aggiornamento mancante",""))))))))))))</f>
        <v/>
      </c>
      <c r="P111">
        <f>IFERROR(INDEX(Parametri!$A$5:$A$7,ROW()-4),"")</f>
        <v/>
      </c>
      <c r="Q111">
        <f>IFERROR(INDEX(Parametri!$C$5:$C$8,ROW()-4),"")</f>
        <v/>
      </c>
      <c r="R111">
        <f>IFERROR(INDEX(Parametri!$E$5:$E$11,ROW()-4),"")</f>
        <v/>
      </c>
      <c r="S111">
        <f>IFERROR(INDEX(Parametri!$G$5:$G$7,ROW()-4),"")</f>
        <v/>
      </c>
      <c r="T111">
        <f>IFERROR(INDEX(Parametri!$I$5:$I$8,ROW()-4),"")</f>
        <v/>
      </c>
      <c r="U111">
        <f>IFERROR(INDEX(Parametri!$K$5:$K$9,ROW()-4),"")</f>
        <v/>
      </c>
    </row>
    <row r="112" ht="30" customHeight="1">
      <c r="A112" s="23">
        <f>IF(B112="","",ROW()-4)</f>
        <v/>
      </c>
      <c r="B112" s="18" t="n"/>
      <c r="C112" s="19" t="n"/>
      <c r="D112" s="18" t="n"/>
      <c r="E112" s="39" t="n"/>
      <c r="F112" s="18" t="n"/>
      <c r="G112" s="18" t="n"/>
      <c r="H112" s="40" t="n"/>
      <c r="I112" s="18" t="n"/>
      <c r="J112" s="18" t="n"/>
      <c r="K112" s="18" t="n"/>
      <c r="L112" s="39" t="n"/>
      <c r="M112" s="41" t="n"/>
      <c r="N112" s="7">
        <f>IF(B112="","",IF(C112="","Conferma da indicare",IF(C112="No","",IF(C112="In attesa","Conferma da raccogliere",IF(OR(D112="",E112="",H112=""),"Dati pasto incompleti",IF(F112="","Esigenza da indicare",IF(AND(F112&lt;&gt;"Nessuna dichiarata",G112=""),"Dettaglio da verificare",IF(K112="","Stato da indicare",IF(AND(F112&lt;&gt;"Nessuna dichiarata",OR(I112="",J112="")),"Assegnazione incompleta",IF(OR(K112="Da verificare",K112="Da comunicare"),"Controllo umano richiesto",IF(AND(F112&lt;&gt;"Nessuna dichiarata",ISNUMBER(E112),E112-TODAY()&lt;=$V$5,NOT(OR(K112="Confermato dal fornitore",K112="Chiuso"))),"Scadenza vicina: controllo umano",IF(AND(K112="Confermato dal fornitore",L112=""),"Data aggiornamento mancante",""))))))))))))</f>
        <v/>
      </c>
      <c r="P112">
        <f>IFERROR(INDEX(Parametri!$A$5:$A$7,ROW()-4),"")</f>
        <v/>
      </c>
      <c r="Q112">
        <f>IFERROR(INDEX(Parametri!$C$5:$C$8,ROW()-4),"")</f>
        <v/>
      </c>
      <c r="R112">
        <f>IFERROR(INDEX(Parametri!$E$5:$E$11,ROW()-4),"")</f>
        <v/>
      </c>
      <c r="S112">
        <f>IFERROR(INDEX(Parametri!$G$5:$G$7,ROW()-4),"")</f>
        <v/>
      </c>
      <c r="T112">
        <f>IFERROR(INDEX(Parametri!$I$5:$I$8,ROW()-4),"")</f>
        <v/>
      </c>
      <c r="U112">
        <f>IFERROR(INDEX(Parametri!$K$5:$K$9,ROW()-4),"")</f>
        <v/>
      </c>
    </row>
    <row r="113" ht="30" customHeight="1">
      <c r="A113" s="17">
        <f>IF(B113="","",ROW()-4)</f>
        <v/>
      </c>
      <c r="B113" s="18" t="n"/>
      <c r="C113" s="19" t="n"/>
      <c r="D113" s="18" t="n"/>
      <c r="E113" s="39" t="n"/>
      <c r="F113" s="18" t="n"/>
      <c r="G113" s="18" t="n"/>
      <c r="H113" s="40" t="n"/>
      <c r="I113" s="18" t="n"/>
      <c r="J113" s="18" t="n"/>
      <c r="K113" s="18" t="n"/>
      <c r="L113" s="39" t="n"/>
      <c r="M113" s="41" t="n"/>
      <c r="N113" s="3">
        <f>IF(B113="","",IF(C113="","Conferma da indicare",IF(C113="No","",IF(C113="In attesa","Conferma da raccogliere",IF(OR(D113="",E113="",H113=""),"Dati pasto incompleti",IF(F113="","Esigenza da indicare",IF(AND(F113&lt;&gt;"Nessuna dichiarata",G113=""),"Dettaglio da verificare",IF(K113="","Stato da indicare",IF(AND(F113&lt;&gt;"Nessuna dichiarata",OR(I113="",J113="")),"Assegnazione incompleta",IF(OR(K113="Da verificare",K113="Da comunicare"),"Controllo umano richiesto",IF(AND(F113&lt;&gt;"Nessuna dichiarata",ISNUMBER(E113),E113-TODAY()&lt;=$V$5,NOT(OR(K113="Confermato dal fornitore",K113="Chiuso"))),"Scadenza vicina: controllo umano",IF(AND(K113="Confermato dal fornitore",L113=""),"Data aggiornamento mancante",""))))))))))))</f>
        <v/>
      </c>
      <c r="P113">
        <f>IFERROR(INDEX(Parametri!$A$5:$A$7,ROW()-4),"")</f>
        <v/>
      </c>
      <c r="Q113">
        <f>IFERROR(INDEX(Parametri!$C$5:$C$8,ROW()-4),"")</f>
        <v/>
      </c>
      <c r="R113">
        <f>IFERROR(INDEX(Parametri!$E$5:$E$11,ROW()-4),"")</f>
        <v/>
      </c>
      <c r="S113">
        <f>IFERROR(INDEX(Parametri!$G$5:$G$7,ROW()-4),"")</f>
        <v/>
      </c>
      <c r="T113">
        <f>IFERROR(INDEX(Parametri!$I$5:$I$8,ROW()-4),"")</f>
        <v/>
      </c>
      <c r="U113">
        <f>IFERROR(INDEX(Parametri!$K$5:$K$9,ROW()-4),"")</f>
        <v/>
      </c>
    </row>
    <row r="114" ht="30" customHeight="1">
      <c r="A114" s="23">
        <f>IF(B114="","",ROW()-4)</f>
        <v/>
      </c>
      <c r="B114" s="18" t="n"/>
      <c r="C114" s="19" t="n"/>
      <c r="D114" s="18" t="n"/>
      <c r="E114" s="39" t="n"/>
      <c r="F114" s="18" t="n"/>
      <c r="G114" s="18" t="n"/>
      <c r="H114" s="40" t="n"/>
      <c r="I114" s="18" t="n"/>
      <c r="J114" s="18" t="n"/>
      <c r="K114" s="18" t="n"/>
      <c r="L114" s="39" t="n"/>
      <c r="M114" s="41" t="n"/>
      <c r="N114" s="7">
        <f>IF(B114="","",IF(C114="","Conferma da indicare",IF(C114="No","",IF(C114="In attesa","Conferma da raccogliere",IF(OR(D114="",E114="",H114=""),"Dati pasto incompleti",IF(F114="","Esigenza da indicare",IF(AND(F114&lt;&gt;"Nessuna dichiarata",G114=""),"Dettaglio da verificare",IF(K114="","Stato da indicare",IF(AND(F114&lt;&gt;"Nessuna dichiarata",OR(I114="",J114="")),"Assegnazione incompleta",IF(OR(K114="Da verificare",K114="Da comunicare"),"Controllo umano richiesto",IF(AND(F114&lt;&gt;"Nessuna dichiarata",ISNUMBER(E114),E114-TODAY()&lt;=$V$5,NOT(OR(K114="Confermato dal fornitore",K114="Chiuso"))),"Scadenza vicina: controllo umano",IF(AND(K114="Confermato dal fornitore",L114=""),"Data aggiornamento mancante",""))))))))))))</f>
        <v/>
      </c>
      <c r="P114">
        <f>IFERROR(INDEX(Parametri!$A$5:$A$7,ROW()-4),"")</f>
        <v/>
      </c>
      <c r="Q114">
        <f>IFERROR(INDEX(Parametri!$C$5:$C$8,ROW()-4),"")</f>
        <v/>
      </c>
      <c r="R114">
        <f>IFERROR(INDEX(Parametri!$E$5:$E$11,ROW()-4),"")</f>
        <v/>
      </c>
      <c r="S114">
        <f>IFERROR(INDEX(Parametri!$G$5:$G$7,ROW()-4),"")</f>
        <v/>
      </c>
      <c r="T114">
        <f>IFERROR(INDEX(Parametri!$I$5:$I$8,ROW()-4),"")</f>
        <v/>
      </c>
      <c r="U114">
        <f>IFERROR(INDEX(Parametri!$K$5:$K$9,ROW()-4),"")</f>
        <v/>
      </c>
    </row>
    <row r="115" ht="30" customHeight="1">
      <c r="A115" s="17">
        <f>IF(B115="","",ROW()-4)</f>
        <v/>
      </c>
      <c r="B115" s="18" t="n"/>
      <c r="C115" s="19" t="n"/>
      <c r="D115" s="18" t="n"/>
      <c r="E115" s="39" t="n"/>
      <c r="F115" s="18" t="n"/>
      <c r="G115" s="18" t="n"/>
      <c r="H115" s="40" t="n"/>
      <c r="I115" s="18" t="n"/>
      <c r="J115" s="18" t="n"/>
      <c r="K115" s="18" t="n"/>
      <c r="L115" s="39" t="n"/>
      <c r="M115" s="41" t="n"/>
      <c r="N115" s="3">
        <f>IF(B115="","",IF(C115="","Conferma da indicare",IF(C115="No","",IF(C115="In attesa","Conferma da raccogliere",IF(OR(D115="",E115="",H115=""),"Dati pasto incompleti",IF(F115="","Esigenza da indicare",IF(AND(F115&lt;&gt;"Nessuna dichiarata",G115=""),"Dettaglio da verificare",IF(K115="","Stato da indicare",IF(AND(F115&lt;&gt;"Nessuna dichiarata",OR(I115="",J115="")),"Assegnazione incompleta",IF(OR(K115="Da verificare",K115="Da comunicare"),"Controllo umano richiesto",IF(AND(F115&lt;&gt;"Nessuna dichiarata",ISNUMBER(E115),E115-TODAY()&lt;=$V$5,NOT(OR(K115="Confermato dal fornitore",K115="Chiuso"))),"Scadenza vicina: controllo umano",IF(AND(K115="Confermato dal fornitore",L115=""),"Data aggiornamento mancante",""))))))))))))</f>
        <v/>
      </c>
      <c r="P115">
        <f>IFERROR(INDEX(Parametri!$A$5:$A$7,ROW()-4),"")</f>
        <v/>
      </c>
      <c r="Q115">
        <f>IFERROR(INDEX(Parametri!$C$5:$C$8,ROW()-4),"")</f>
        <v/>
      </c>
      <c r="R115">
        <f>IFERROR(INDEX(Parametri!$E$5:$E$11,ROW()-4),"")</f>
        <v/>
      </c>
      <c r="S115">
        <f>IFERROR(INDEX(Parametri!$G$5:$G$7,ROW()-4),"")</f>
        <v/>
      </c>
      <c r="T115">
        <f>IFERROR(INDEX(Parametri!$I$5:$I$8,ROW()-4),"")</f>
        <v/>
      </c>
      <c r="U115">
        <f>IFERROR(INDEX(Parametri!$K$5:$K$9,ROW()-4),"")</f>
        <v/>
      </c>
    </row>
    <row r="116" ht="30" customHeight="1">
      <c r="A116" s="23">
        <f>IF(B116="","",ROW()-4)</f>
        <v/>
      </c>
      <c r="B116" s="18" t="n"/>
      <c r="C116" s="19" t="n"/>
      <c r="D116" s="18" t="n"/>
      <c r="E116" s="39" t="n"/>
      <c r="F116" s="18" t="n"/>
      <c r="G116" s="18" t="n"/>
      <c r="H116" s="40" t="n"/>
      <c r="I116" s="18" t="n"/>
      <c r="J116" s="18" t="n"/>
      <c r="K116" s="18" t="n"/>
      <c r="L116" s="39" t="n"/>
      <c r="M116" s="41" t="n"/>
      <c r="N116" s="7">
        <f>IF(B116="","",IF(C116="","Conferma da indicare",IF(C116="No","",IF(C116="In attesa","Conferma da raccogliere",IF(OR(D116="",E116="",H116=""),"Dati pasto incompleti",IF(F116="","Esigenza da indicare",IF(AND(F116&lt;&gt;"Nessuna dichiarata",G116=""),"Dettaglio da verificare",IF(K116="","Stato da indicare",IF(AND(F116&lt;&gt;"Nessuna dichiarata",OR(I116="",J116="")),"Assegnazione incompleta",IF(OR(K116="Da verificare",K116="Da comunicare"),"Controllo umano richiesto",IF(AND(F116&lt;&gt;"Nessuna dichiarata",ISNUMBER(E116),E116-TODAY()&lt;=$V$5,NOT(OR(K116="Confermato dal fornitore",K116="Chiuso"))),"Scadenza vicina: controllo umano",IF(AND(K116="Confermato dal fornitore",L116=""),"Data aggiornamento mancante",""))))))))))))</f>
        <v/>
      </c>
      <c r="P116">
        <f>IFERROR(INDEX(Parametri!$A$5:$A$7,ROW()-4),"")</f>
        <v/>
      </c>
      <c r="Q116">
        <f>IFERROR(INDEX(Parametri!$C$5:$C$8,ROW()-4),"")</f>
        <v/>
      </c>
      <c r="R116">
        <f>IFERROR(INDEX(Parametri!$E$5:$E$11,ROW()-4),"")</f>
        <v/>
      </c>
      <c r="S116">
        <f>IFERROR(INDEX(Parametri!$G$5:$G$7,ROW()-4),"")</f>
        <v/>
      </c>
      <c r="T116">
        <f>IFERROR(INDEX(Parametri!$I$5:$I$8,ROW()-4),"")</f>
        <v/>
      </c>
      <c r="U116">
        <f>IFERROR(INDEX(Parametri!$K$5:$K$9,ROW()-4),"")</f>
        <v/>
      </c>
    </row>
    <row r="117" ht="30" customHeight="1">
      <c r="A117" s="17">
        <f>IF(B117="","",ROW()-4)</f>
        <v/>
      </c>
      <c r="B117" s="18" t="n"/>
      <c r="C117" s="19" t="n"/>
      <c r="D117" s="18" t="n"/>
      <c r="E117" s="39" t="n"/>
      <c r="F117" s="18" t="n"/>
      <c r="G117" s="18" t="n"/>
      <c r="H117" s="40" t="n"/>
      <c r="I117" s="18" t="n"/>
      <c r="J117" s="18" t="n"/>
      <c r="K117" s="18" t="n"/>
      <c r="L117" s="39" t="n"/>
      <c r="M117" s="41" t="n"/>
      <c r="N117" s="3">
        <f>IF(B117="","",IF(C117="","Conferma da indicare",IF(C117="No","",IF(C117="In attesa","Conferma da raccogliere",IF(OR(D117="",E117="",H117=""),"Dati pasto incompleti",IF(F117="","Esigenza da indicare",IF(AND(F117&lt;&gt;"Nessuna dichiarata",G117=""),"Dettaglio da verificare",IF(K117="","Stato da indicare",IF(AND(F117&lt;&gt;"Nessuna dichiarata",OR(I117="",J117="")),"Assegnazione incompleta",IF(OR(K117="Da verificare",K117="Da comunicare"),"Controllo umano richiesto",IF(AND(F117&lt;&gt;"Nessuna dichiarata",ISNUMBER(E117),E117-TODAY()&lt;=$V$5,NOT(OR(K117="Confermato dal fornitore",K117="Chiuso"))),"Scadenza vicina: controllo umano",IF(AND(K117="Confermato dal fornitore",L117=""),"Data aggiornamento mancante",""))))))))))))</f>
        <v/>
      </c>
      <c r="P117">
        <f>IFERROR(INDEX(Parametri!$A$5:$A$7,ROW()-4),"")</f>
        <v/>
      </c>
      <c r="Q117">
        <f>IFERROR(INDEX(Parametri!$C$5:$C$8,ROW()-4),"")</f>
        <v/>
      </c>
      <c r="R117">
        <f>IFERROR(INDEX(Parametri!$E$5:$E$11,ROW()-4),"")</f>
        <v/>
      </c>
      <c r="S117">
        <f>IFERROR(INDEX(Parametri!$G$5:$G$7,ROW()-4),"")</f>
        <v/>
      </c>
      <c r="T117">
        <f>IFERROR(INDEX(Parametri!$I$5:$I$8,ROW()-4),"")</f>
        <v/>
      </c>
      <c r="U117">
        <f>IFERROR(INDEX(Parametri!$K$5:$K$9,ROW()-4),"")</f>
        <v/>
      </c>
    </row>
    <row r="118" ht="30" customHeight="1">
      <c r="A118" s="23">
        <f>IF(B118="","",ROW()-4)</f>
        <v/>
      </c>
      <c r="B118" s="18" t="n"/>
      <c r="C118" s="19" t="n"/>
      <c r="D118" s="18" t="n"/>
      <c r="E118" s="39" t="n"/>
      <c r="F118" s="18" t="n"/>
      <c r="G118" s="18" t="n"/>
      <c r="H118" s="40" t="n"/>
      <c r="I118" s="18" t="n"/>
      <c r="J118" s="18" t="n"/>
      <c r="K118" s="18" t="n"/>
      <c r="L118" s="39" t="n"/>
      <c r="M118" s="41" t="n"/>
      <c r="N118" s="7">
        <f>IF(B118="","",IF(C118="","Conferma da indicare",IF(C118="No","",IF(C118="In attesa","Conferma da raccogliere",IF(OR(D118="",E118="",H118=""),"Dati pasto incompleti",IF(F118="","Esigenza da indicare",IF(AND(F118&lt;&gt;"Nessuna dichiarata",G118=""),"Dettaglio da verificare",IF(K118="","Stato da indicare",IF(AND(F118&lt;&gt;"Nessuna dichiarata",OR(I118="",J118="")),"Assegnazione incompleta",IF(OR(K118="Da verificare",K118="Da comunicare"),"Controllo umano richiesto",IF(AND(F118&lt;&gt;"Nessuna dichiarata",ISNUMBER(E118),E118-TODAY()&lt;=$V$5,NOT(OR(K118="Confermato dal fornitore",K118="Chiuso"))),"Scadenza vicina: controllo umano",IF(AND(K118="Confermato dal fornitore",L118=""),"Data aggiornamento mancante",""))))))))))))</f>
        <v/>
      </c>
      <c r="P118">
        <f>IFERROR(INDEX(Parametri!$A$5:$A$7,ROW()-4),"")</f>
        <v/>
      </c>
      <c r="Q118">
        <f>IFERROR(INDEX(Parametri!$C$5:$C$8,ROW()-4),"")</f>
        <v/>
      </c>
      <c r="R118">
        <f>IFERROR(INDEX(Parametri!$E$5:$E$11,ROW()-4),"")</f>
        <v/>
      </c>
      <c r="S118">
        <f>IFERROR(INDEX(Parametri!$G$5:$G$7,ROW()-4),"")</f>
        <v/>
      </c>
      <c r="T118">
        <f>IFERROR(INDEX(Parametri!$I$5:$I$8,ROW()-4),"")</f>
        <v/>
      </c>
      <c r="U118">
        <f>IFERROR(INDEX(Parametri!$K$5:$K$9,ROW()-4),"")</f>
        <v/>
      </c>
    </row>
    <row r="119" ht="30" customHeight="1">
      <c r="A119" s="17">
        <f>IF(B119="","",ROW()-4)</f>
        <v/>
      </c>
      <c r="B119" s="18" t="n"/>
      <c r="C119" s="19" t="n"/>
      <c r="D119" s="18" t="n"/>
      <c r="E119" s="39" t="n"/>
      <c r="F119" s="18" t="n"/>
      <c r="G119" s="18" t="n"/>
      <c r="H119" s="40" t="n"/>
      <c r="I119" s="18" t="n"/>
      <c r="J119" s="18" t="n"/>
      <c r="K119" s="18" t="n"/>
      <c r="L119" s="39" t="n"/>
      <c r="M119" s="41" t="n"/>
      <c r="N119" s="3">
        <f>IF(B119="","",IF(C119="","Conferma da indicare",IF(C119="No","",IF(C119="In attesa","Conferma da raccogliere",IF(OR(D119="",E119="",H119=""),"Dati pasto incompleti",IF(F119="","Esigenza da indicare",IF(AND(F119&lt;&gt;"Nessuna dichiarata",G119=""),"Dettaglio da verificare",IF(K119="","Stato da indicare",IF(AND(F119&lt;&gt;"Nessuna dichiarata",OR(I119="",J119="")),"Assegnazione incompleta",IF(OR(K119="Da verificare",K119="Da comunicare"),"Controllo umano richiesto",IF(AND(F119&lt;&gt;"Nessuna dichiarata",ISNUMBER(E119),E119-TODAY()&lt;=$V$5,NOT(OR(K119="Confermato dal fornitore",K119="Chiuso"))),"Scadenza vicina: controllo umano",IF(AND(K119="Confermato dal fornitore",L119=""),"Data aggiornamento mancante",""))))))))))))</f>
        <v/>
      </c>
      <c r="P119">
        <f>IFERROR(INDEX(Parametri!$A$5:$A$7,ROW()-4),"")</f>
        <v/>
      </c>
      <c r="Q119">
        <f>IFERROR(INDEX(Parametri!$C$5:$C$8,ROW()-4),"")</f>
        <v/>
      </c>
      <c r="R119">
        <f>IFERROR(INDEX(Parametri!$E$5:$E$11,ROW()-4),"")</f>
        <v/>
      </c>
      <c r="S119">
        <f>IFERROR(INDEX(Parametri!$G$5:$G$7,ROW()-4),"")</f>
        <v/>
      </c>
      <c r="T119">
        <f>IFERROR(INDEX(Parametri!$I$5:$I$8,ROW()-4),"")</f>
        <v/>
      </c>
      <c r="U119">
        <f>IFERROR(INDEX(Parametri!$K$5:$K$9,ROW()-4),"")</f>
        <v/>
      </c>
    </row>
    <row r="120" ht="30" customHeight="1">
      <c r="A120" s="23">
        <f>IF(B120="","",ROW()-4)</f>
        <v/>
      </c>
      <c r="B120" s="18" t="n"/>
      <c r="C120" s="19" t="n"/>
      <c r="D120" s="18" t="n"/>
      <c r="E120" s="39" t="n"/>
      <c r="F120" s="18" t="n"/>
      <c r="G120" s="18" t="n"/>
      <c r="H120" s="40" t="n"/>
      <c r="I120" s="18" t="n"/>
      <c r="J120" s="18" t="n"/>
      <c r="K120" s="18" t="n"/>
      <c r="L120" s="39" t="n"/>
      <c r="M120" s="41" t="n"/>
      <c r="N120" s="7">
        <f>IF(B120="","",IF(C120="","Conferma da indicare",IF(C120="No","",IF(C120="In attesa","Conferma da raccogliere",IF(OR(D120="",E120="",H120=""),"Dati pasto incompleti",IF(F120="","Esigenza da indicare",IF(AND(F120&lt;&gt;"Nessuna dichiarata",G120=""),"Dettaglio da verificare",IF(K120="","Stato da indicare",IF(AND(F120&lt;&gt;"Nessuna dichiarata",OR(I120="",J120="")),"Assegnazione incompleta",IF(OR(K120="Da verificare",K120="Da comunicare"),"Controllo umano richiesto",IF(AND(F120&lt;&gt;"Nessuna dichiarata",ISNUMBER(E120),E120-TODAY()&lt;=$V$5,NOT(OR(K120="Confermato dal fornitore",K120="Chiuso"))),"Scadenza vicina: controllo umano",IF(AND(K120="Confermato dal fornitore",L120=""),"Data aggiornamento mancante",""))))))))))))</f>
        <v/>
      </c>
      <c r="P120">
        <f>IFERROR(INDEX(Parametri!$A$5:$A$7,ROW()-4),"")</f>
        <v/>
      </c>
      <c r="Q120">
        <f>IFERROR(INDEX(Parametri!$C$5:$C$8,ROW()-4),"")</f>
        <v/>
      </c>
      <c r="R120">
        <f>IFERROR(INDEX(Parametri!$E$5:$E$11,ROW()-4),"")</f>
        <v/>
      </c>
      <c r="S120">
        <f>IFERROR(INDEX(Parametri!$G$5:$G$7,ROW()-4),"")</f>
        <v/>
      </c>
      <c r="T120">
        <f>IFERROR(INDEX(Parametri!$I$5:$I$8,ROW()-4),"")</f>
        <v/>
      </c>
      <c r="U120">
        <f>IFERROR(INDEX(Parametri!$K$5:$K$9,ROW()-4),"")</f>
        <v/>
      </c>
    </row>
    <row r="121" ht="30" customHeight="1">
      <c r="A121" s="17">
        <f>IF(B121="","",ROW()-4)</f>
        <v/>
      </c>
      <c r="B121" s="18" t="n"/>
      <c r="C121" s="19" t="n"/>
      <c r="D121" s="18" t="n"/>
      <c r="E121" s="39" t="n"/>
      <c r="F121" s="18" t="n"/>
      <c r="G121" s="18" t="n"/>
      <c r="H121" s="40" t="n"/>
      <c r="I121" s="18" t="n"/>
      <c r="J121" s="18" t="n"/>
      <c r="K121" s="18" t="n"/>
      <c r="L121" s="39" t="n"/>
      <c r="M121" s="41" t="n"/>
      <c r="N121" s="3">
        <f>IF(B121="","",IF(C121="","Conferma da indicare",IF(C121="No","",IF(C121="In attesa","Conferma da raccogliere",IF(OR(D121="",E121="",H121=""),"Dati pasto incompleti",IF(F121="","Esigenza da indicare",IF(AND(F121&lt;&gt;"Nessuna dichiarata",G121=""),"Dettaglio da verificare",IF(K121="","Stato da indicare",IF(AND(F121&lt;&gt;"Nessuna dichiarata",OR(I121="",J121="")),"Assegnazione incompleta",IF(OR(K121="Da verificare",K121="Da comunicare"),"Controllo umano richiesto",IF(AND(F121&lt;&gt;"Nessuna dichiarata",ISNUMBER(E121),E121-TODAY()&lt;=$V$5,NOT(OR(K121="Confermato dal fornitore",K121="Chiuso"))),"Scadenza vicina: controllo umano",IF(AND(K121="Confermato dal fornitore",L121=""),"Data aggiornamento mancante",""))))))))))))</f>
        <v/>
      </c>
      <c r="P121">
        <f>IFERROR(INDEX(Parametri!$A$5:$A$7,ROW()-4),"")</f>
        <v/>
      </c>
      <c r="Q121">
        <f>IFERROR(INDEX(Parametri!$C$5:$C$8,ROW()-4),"")</f>
        <v/>
      </c>
      <c r="R121">
        <f>IFERROR(INDEX(Parametri!$E$5:$E$11,ROW()-4),"")</f>
        <v/>
      </c>
      <c r="S121">
        <f>IFERROR(INDEX(Parametri!$G$5:$G$7,ROW()-4),"")</f>
        <v/>
      </c>
      <c r="T121">
        <f>IFERROR(INDEX(Parametri!$I$5:$I$8,ROW()-4),"")</f>
        <v/>
      </c>
      <c r="U121">
        <f>IFERROR(INDEX(Parametri!$K$5:$K$9,ROW()-4),"")</f>
        <v/>
      </c>
    </row>
    <row r="122" ht="30" customHeight="1">
      <c r="A122" s="23">
        <f>IF(B122="","",ROW()-4)</f>
        <v/>
      </c>
      <c r="B122" s="18" t="n"/>
      <c r="C122" s="19" t="n"/>
      <c r="D122" s="18" t="n"/>
      <c r="E122" s="39" t="n"/>
      <c r="F122" s="18" t="n"/>
      <c r="G122" s="18" t="n"/>
      <c r="H122" s="40" t="n"/>
      <c r="I122" s="18" t="n"/>
      <c r="J122" s="18" t="n"/>
      <c r="K122" s="18" t="n"/>
      <c r="L122" s="39" t="n"/>
      <c r="M122" s="41" t="n"/>
      <c r="N122" s="7">
        <f>IF(B122="","",IF(C122="","Conferma da indicare",IF(C122="No","",IF(C122="In attesa","Conferma da raccogliere",IF(OR(D122="",E122="",H122=""),"Dati pasto incompleti",IF(F122="","Esigenza da indicare",IF(AND(F122&lt;&gt;"Nessuna dichiarata",G122=""),"Dettaglio da verificare",IF(K122="","Stato da indicare",IF(AND(F122&lt;&gt;"Nessuna dichiarata",OR(I122="",J122="")),"Assegnazione incompleta",IF(OR(K122="Da verificare",K122="Da comunicare"),"Controllo umano richiesto",IF(AND(F122&lt;&gt;"Nessuna dichiarata",ISNUMBER(E122),E122-TODAY()&lt;=$V$5,NOT(OR(K122="Confermato dal fornitore",K122="Chiuso"))),"Scadenza vicina: controllo umano",IF(AND(K122="Confermato dal fornitore",L122=""),"Data aggiornamento mancante",""))))))))))))</f>
        <v/>
      </c>
      <c r="P122">
        <f>IFERROR(INDEX(Parametri!$A$5:$A$7,ROW()-4),"")</f>
        <v/>
      </c>
      <c r="Q122">
        <f>IFERROR(INDEX(Parametri!$C$5:$C$8,ROW()-4),"")</f>
        <v/>
      </c>
      <c r="R122">
        <f>IFERROR(INDEX(Parametri!$E$5:$E$11,ROW()-4),"")</f>
        <v/>
      </c>
      <c r="S122">
        <f>IFERROR(INDEX(Parametri!$G$5:$G$7,ROW()-4),"")</f>
        <v/>
      </c>
      <c r="T122">
        <f>IFERROR(INDEX(Parametri!$I$5:$I$8,ROW()-4),"")</f>
        <v/>
      </c>
      <c r="U122">
        <f>IFERROR(INDEX(Parametri!$K$5:$K$9,ROW()-4),"")</f>
        <v/>
      </c>
    </row>
    <row r="123" ht="30" customHeight="1">
      <c r="A123" s="17">
        <f>IF(B123="","",ROW()-4)</f>
        <v/>
      </c>
      <c r="B123" s="18" t="n"/>
      <c r="C123" s="19" t="n"/>
      <c r="D123" s="18" t="n"/>
      <c r="E123" s="39" t="n"/>
      <c r="F123" s="18" t="n"/>
      <c r="G123" s="18" t="n"/>
      <c r="H123" s="40" t="n"/>
      <c r="I123" s="18" t="n"/>
      <c r="J123" s="18" t="n"/>
      <c r="K123" s="18" t="n"/>
      <c r="L123" s="39" t="n"/>
      <c r="M123" s="41" t="n"/>
      <c r="N123" s="3">
        <f>IF(B123="","",IF(C123="","Conferma da indicare",IF(C123="No","",IF(C123="In attesa","Conferma da raccogliere",IF(OR(D123="",E123="",H123=""),"Dati pasto incompleti",IF(F123="","Esigenza da indicare",IF(AND(F123&lt;&gt;"Nessuna dichiarata",G123=""),"Dettaglio da verificare",IF(K123="","Stato da indicare",IF(AND(F123&lt;&gt;"Nessuna dichiarata",OR(I123="",J123="")),"Assegnazione incompleta",IF(OR(K123="Da verificare",K123="Da comunicare"),"Controllo umano richiesto",IF(AND(F123&lt;&gt;"Nessuna dichiarata",ISNUMBER(E123),E123-TODAY()&lt;=$V$5,NOT(OR(K123="Confermato dal fornitore",K123="Chiuso"))),"Scadenza vicina: controllo umano",IF(AND(K123="Confermato dal fornitore",L123=""),"Data aggiornamento mancante",""))))))))))))</f>
        <v/>
      </c>
      <c r="P123">
        <f>IFERROR(INDEX(Parametri!$A$5:$A$7,ROW()-4),"")</f>
        <v/>
      </c>
      <c r="Q123">
        <f>IFERROR(INDEX(Parametri!$C$5:$C$8,ROW()-4),"")</f>
        <v/>
      </c>
      <c r="R123">
        <f>IFERROR(INDEX(Parametri!$E$5:$E$11,ROW()-4),"")</f>
        <v/>
      </c>
      <c r="S123">
        <f>IFERROR(INDEX(Parametri!$G$5:$G$7,ROW()-4),"")</f>
        <v/>
      </c>
      <c r="T123">
        <f>IFERROR(INDEX(Parametri!$I$5:$I$8,ROW()-4),"")</f>
        <v/>
      </c>
      <c r="U123">
        <f>IFERROR(INDEX(Parametri!$K$5:$K$9,ROW()-4),"")</f>
        <v/>
      </c>
    </row>
    <row r="124" ht="30" customHeight="1">
      <c r="A124" s="23">
        <f>IF(B124="","",ROW()-4)</f>
        <v/>
      </c>
      <c r="B124" s="18" t="n"/>
      <c r="C124" s="19" t="n"/>
      <c r="D124" s="18" t="n"/>
      <c r="E124" s="39" t="n"/>
      <c r="F124" s="18" t="n"/>
      <c r="G124" s="18" t="n"/>
      <c r="H124" s="40" t="n"/>
      <c r="I124" s="18" t="n"/>
      <c r="J124" s="18" t="n"/>
      <c r="K124" s="18" t="n"/>
      <c r="L124" s="39" t="n"/>
      <c r="M124" s="41" t="n"/>
      <c r="N124" s="7">
        <f>IF(B124="","",IF(C124="","Conferma da indicare",IF(C124="No","",IF(C124="In attesa","Conferma da raccogliere",IF(OR(D124="",E124="",H124=""),"Dati pasto incompleti",IF(F124="","Esigenza da indicare",IF(AND(F124&lt;&gt;"Nessuna dichiarata",G124=""),"Dettaglio da verificare",IF(K124="","Stato da indicare",IF(AND(F124&lt;&gt;"Nessuna dichiarata",OR(I124="",J124="")),"Assegnazione incompleta",IF(OR(K124="Da verificare",K124="Da comunicare"),"Controllo umano richiesto",IF(AND(F124&lt;&gt;"Nessuna dichiarata",ISNUMBER(E124),E124-TODAY()&lt;=$V$5,NOT(OR(K124="Confermato dal fornitore",K124="Chiuso"))),"Scadenza vicina: controllo umano",IF(AND(K124="Confermato dal fornitore",L124=""),"Data aggiornamento mancante",""))))))))))))</f>
        <v/>
      </c>
      <c r="P124">
        <f>IFERROR(INDEX(Parametri!$A$5:$A$7,ROW()-4),"")</f>
        <v/>
      </c>
      <c r="Q124">
        <f>IFERROR(INDEX(Parametri!$C$5:$C$8,ROW()-4),"")</f>
        <v/>
      </c>
      <c r="R124">
        <f>IFERROR(INDEX(Parametri!$E$5:$E$11,ROW()-4),"")</f>
        <v/>
      </c>
      <c r="S124">
        <f>IFERROR(INDEX(Parametri!$G$5:$G$7,ROW()-4),"")</f>
        <v/>
      </c>
      <c r="T124">
        <f>IFERROR(INDEX(Parametri!$I$5:$I$8,ROW()-4),"")</f>
        <v/>
      </c>
      <c r="U124">
        <f>IFERROR(INDEX(Parametri!$K$5:$K$9,ROW()-4),"")</f>
        <v/>
      </c>
    </row>
  </sheetData>
  <autoFilter ref="A4:N124"/>
  <mergeCells count="1">
    <mergeCell ref="A1:N1"/>
  </mergeCells>
  <conditionalFormatting sqref="N5:N124">
    <cfRule type="expression" priority="1" dxfId="0">
      <formula>$N5&lt;&gt;""</formula>
    </cfRule>
  </conditionalFormatting>
  <conditionalFormatting sqref="K5:K124">
    <cfRule type="expression" priority="2" dxfId="1">
      <formula>OR($K5="Confermato dal fornitore",$K5="Chiuso")</formula>
    </cfRule>
    <cfRule type="expression" priority="3" dxfId="2">
      <formula>OR($K5="Da verificare",$K5="Da comunicare")</formula>
    </cfRule>
  </conditionalFormatting>
  <dataValidations count="9">
    <dataValidation sqref="C5:C124" showDropDown="0" showInputMessage="0" showErrorMessage="0" allowBlank="0" errorTitle="Conferma non valida" error="Selezionare una conferma presente nell'elenco." promptTitle="Conferma presenza" prompt="Indicare Sì, No oppure In attesa." type="list">
      <formula1>$P$5:$P$7</formula1>
    </dataValidation>
    <dataValidation sqref="D5:D124" showDropDown="0" showInputMessage="0" showErrorMessage="0" allowBlank="0" errorTitle="Attività non valida" error="Selezionare un'attività presente nell'elenco modificabile." type="list">
      <formula1>$Q$5:$Q$8</formula1>
    </dataValidation>
    <dataValidation sqref="F5:F124" showDropDown="0" showInputMessage="0" showErrorMessage="0" allowBlank="0" errorTitle="Esigenza non valida" error="Selezionare un'esigenza presente nell'elenco modificabile." type="list">
      <formula1>$R$5:$R$11</formula1>
    </dataValidation>
    <dataValidation sqref="I5:I124" showDropDown="0" showInputMessage="0" showErrorMessage="0" allowBlank="0" errorTitle="Fornitore non valido" error="Selezionare un fornitore fittizio presente nell'elenco." type="list">
      <formula1>$S$5:$S$7</formula1>
    </dataValidation>
    <dataValidation sqref="J5:J124" showDropDown="0" showInputMessage="0" showErrorMessage="0" allowBlank="0" errorTitle="Responsabile non valido" error="Selezionare un responsabile fittizio presente nell'elenco." type="list">
      <formula1>$T$5:$T$8</formula1>
    </dataValidation>
    <dataValidation sqref="K5:K124" showDropDown="0" showInputMessage="0" showErrorMessage="0" allowBlank="0" errorTitle="Stato non valido" error="Selezionare uno stato presente nell'elenco modificabile." type="list">
      <formula1>$U$5:$U$9</formula1>
    </dataValidation>
    <dataValidation sqref="E5:E124 L5:L124" showDropDown="0" showInputMessage="0" showErrorMessage="0" allowBlank="0" errorTitle="Data non valida" error="Inserire una data compresa nei limiti indicati nel foglio Parametri." type="date" operator="between">
      <formula1>$V$8</formula1>
      <formula2>$V$9</formula2>
    </dataValidation>
    <dataValidation sqref="H5:H124" showDropDown="0" showInputMessage="0" showErrorMessage="0" allowBlank="0" errorTitle="Quantità non valida" error="Inserire una quantità intera entro il limite del foglio Parametri." type="whole" operator="between">
      <formula1>1</formula1>
      <formula2>$V$6</formula2>
    </dataValidation>
    <dataValidation sqref="M5:M124" showDropDown="0" showInputMessage="0" showErrorMessage="0" allowBlank="0" errorTitle="Importo non valido" error="Inserire un importo non negativo entro il limite del foglio Parametri." type="decimal" operator="between">
      <formula1>0</formula1>
      <formula2>$V$7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3" customWidth="1" min="2" max="2"/>
    <col width="29" customWidth="1" min="3" max="3"/>
    <col width="3" customWidth="1" min="4" max="4"/>
    <col width="27" customWidth="1" min="5" max="5"/>
    <col width="3" customWidth="1" min="6" max="6"/>
    <col width="28" customWidth="1" min="7" max="7"/>
    <col width="3" customWidth="1" min="8" max="8"/>
    <col width="25" customWidth="1" min="9" max="9"/>
    <col width="3" customWidth="1" min="10" max="10"/>
    <col width="27" customWidth="1" min="11" max="11"/>
    <col width="3" customWidth="1" min="12" max="12"/>
    <col width="32" customWidth="1" min="13" max="13"/>
    <col width="18" customWidth="1" min="14" max="14"/>
  </cols>
  <sheetData>
    <row r="1" ht="30" customHeight="1">
      <c r="A1" s="1" t="inlineStr">
        <is>
          <t>Esigenze alimentari invitati matrimonio — Parametri modificabili</t>
        </is>
      </c>
    </row>
    <row r="2" ht="20" customHeight="1">
      <c r="A2" s="16" t="inlineStr">
        <is>
          <t>Elenchi, limiti e date sono modificabili; tutti i dati dimostrativi sono fittizi.</t>
        </is>
      </c>
    </row>
    <row r="3"/>
    <row r="4" ht="34" customHeight="1">
      <c r="A4" s="2" t="inlineStr">
        <is>
          <t>Conferma presenza</t>
        </is>
      </c>
      <c r="C4" s="2" t="inlineStr">
        <is>
          <t>Attività / pasto</t>
        </is>
      </c>
      <c r="E4" s="2" t="inlineStr">
        <is>
          <t>Esigenza dichiarata</t>
        </is>
      </c>
      <c r="G4" s="2" t="inlineStr">
        <is>
          <t>Fornitore</t>
        </is>
      </c>
      <c r="I4" s="2" t="inlineStr">
        <is>
          <t>Responsabile</t>
        </is>
      </c>
      <c r="K4" s="2" t="inlineStr">
        <is>
          <t>Stato gestione</t>
        </is>
      </c>
      <c r="M4" s="2" t="inlineStr">
        <is>
          <t>Ipotesi modificabile</t>
        </is>
      </c>
      <c r="N4" s="2" t="inlineStr">
        <is>
          <t>Valore</t>
        </is>
      </c>
    </row>
    <row r="5">
      <c r="A5" s="18" t="inlineStr">
        <is>
          <t>Sì</t>
        </is>
      </c>
      <c r="B5" s="24" t="n"/>
      <c r="C5" s="18" t="inlineStr">
        <is>
          <t>Aperitivo dell'evento fittizio</t>
        </is>
      </c>
      <c r="D5" s="24" t="n"/>
      <c r="E5" s="18" t="inlineStr">
        <is>
          <t>Nessuna dichiarata</t>
        </is>
      </c>
      <c r="F5" s="24" t="n"/>
      <c r="G5" s="18" t="inlineStr">
        <is>
          <t>Catering Fittizio Aurora</t>
        </is>
      </c>
      <c r="H5" s="24" t="n"/>
      <c r="I5" s="18" t="inlineStr">
        <is>
          <t>Responsabile Fittizio A</t>
        </is>
      </c>
      <c r="J5" s="24" t="n"/>
      <c r="K5" s="18" t="inlineStr">
        <is>
          <t>Da verificare</t>
        </is>
      </c>
      <c r="L5" s="24" t="n"/>
      <c r="M5" s="3" t="inlineStr">
        <is>
          <t>Giorni di preavviso per l'avviso</t>
        </is>
      </c>
      <c r="N5" s="42" t="n">
        <v>30</v>
      </c>
    </row>
    <row r="6">
      <c r="A6" s="18" t="inlineStr">
        <is>
          <t>No</t>
        </is>
      </c>
      <c r="B6" s="26" t="n"/>
      <c r="C6" s="18" t="inlineStr">
        <is>
          <t>Cena dell'evento fittizio</t>
        </is>
      </c>
      <c r="D6" s="26" t="n"/>
      <c r="E6" s="18" t="inlineStr">
        <is>
          <t>Vegetariano</t>
        </is>
      </c>
      <c r="F6" s="26" t="n"/>
      <c r="G6" s="18" t="inlineStr">
        <is>
          <t>Pasticceria Fittizia Corallo</t>
        </is>
      </c>
      <c r="H6" s="26" t="n"/>
      <c r="I6" s="18" t="inlineStr">
        <is>
          <t>Responsabile Fittizio B</t>
        </is>
      </c>
      <c r="J6" s="26" t="n"/>
      <c r="K6" s="18" t="inlineStr">
        <is>
          <t>Da comunicare</t>
        </is>
      </c>
      <c r="L6" s="26" t="n"/>
      <c r="M6" s="7" t="inlineStr">
        <is>
          <t>Quantità massima per riga</t>
        </is>
      </c>
      <c r="N6" s="43" t="n">
        <v>2</v>
      </c>
    </row>
    <row r="7">
      <c r="A7" s="18" t="inlineStr">
        <is>
          <t>In attesa</t>
        </is>
      </c>
      <c r="B7" s="24" t="n"/>
      <c r="C7" s="18" t="inlineStr">
        <is>
          <t>Dessert dell'evento fittizio</t>
        </is>
      </c>
      <c r="D7" s="24" t="n"/>
      <c r="E7" s="18" t="inlineStr">
        <is>
          <t>Vegano</t>
        </is>
      </c>
      <c r="F7" s="24" t="n"/>
      <c r="G7" s="18" t="inlineStr">
        <is>
          <t>Servizio Fittizio Banchetti</t>
        </is>
      </c>
      <c r="H7" s="24" t="n"/>
      <c r="I7" s="18" t="inlineStr">
        <is>
          <t>Responsabile Fittizio C</t>
        </is>
      </c>
      <c r="J7" s="24" t="n"/>
      <c r="K7" s="18" t="inlineStr">
        <is>
          <t>Comunicato</t>
        </is>
      </c>
      <c r="L7" s="24" t="n"/>
      <c r="M7" s="3" t="inlineStr">
        <is>
          <t>Importo extra massimo per riga</t>
        </is>
      </c>
      <c r="N7" s="44" t="n">
        <v>100</v>
      </c>
    </row>
    <row r="8">
      <c r="A8" s="26" t="n"/>
      <c r="B8" s="26" t="n"/>
      <c r="C8" s="18" t="inlineStr">
        <is>
          <t>Dopocena dell'evento fittizio</t>
        </is>
      </c>
      <c r="D8" s="26" t="n"/>
      <c r="E8" s="18" t="inlineStr">
        <is>
          <t>Senza glutine dichiarato</t>
        </is>
      </c>
      <c r="F8" s="26" t="n"/>
      <c r="G8" s="26" t="n"/>
      <c r="H8" s="26" t="n"/>
      <c r="I8" s="18" t="inlineStr">
        <is>
          <t>Responsabile Fittizio D</t>
        </is>
      </c>
      <c r="J8" s="26" t="n"/>
      <c r="K8" s="18" t="inlineStr">
        <is>
          <t>Confermato dal fornitore</t>
        </is>
      </c>
      <c r="L8" s="26" t="n"/>
      <c r="M8" s="7" t="inlineStr">
        <is>
          <t>Data minima ammessa</t>
        </is>
      </c>
      <c r="N8" s="39" t="n">
        <v>46023</v>
      </c>
    </row>
    <row r="9">
      <c r="A9" s="24" t="n"/>
      <c r="B9" s="24" t="n"/>
      <c r="C9" s="24" t="n"/>
      <c r="D9" s="24" t="n"/>
      <c r="E9" s="18" t="inlineStr">
        <is>
          <t>Senza lattosio</t>
        </is>
      </c>
      <c r="F9" s="24" t="n"/>
      <c r="G9" s="24" t="n"/>
      <c r="H9" s="24" t="n"/>
      <c r="I9" s="24" t="n"/>
      <c r="J9" s="24" t="n"/>
      <c r="K9" s="18" t="inlineStr">
        <is>
          <t>Chiuso</t>
        </is>
      </c>
      <c r="L9" s="24" t="n"/>
      <c r="M9" s="3" t="inlineStr">
        <is>
          <t>Data massima ammessa</t>
        </is>
      </c>
      <c r="N9" s="39" t="n">
        <v>47848</v>
      </c>
    </row>
    <row r="10">
      <c r="A10" s="26" t="n"/>
      <c r="B10" s="26" t="n"/>
      <c r="C10" s="26" t="n"/>
      <c r="D10" s="26" t="n"/>
      <c r="E10" s="18" t="inlineStr">
        <is>
          <t>Allergia dichiarata</t>
        </is>
      </c>
      <c r="F10" s="26" t="n"/>
      <c r="G10" s="26" t="n"/>
      <c r="H10" s="26" t="n"/>
      <c r="I10" s="26" t="n"/>
      <c r="J10" s="26" t="n"/>
      <c r="K10" s="26" t="n"/>
      <c r="L10" s="26" t="n"/>
      <c r="M10" s="7" t="inlineStr">
        <is>
          <t>Data evento di riferimento</t>
        </is>
      </c>
      <c r="N10" s="39" t="n">
        <v>46553</v>
      </c>
    </row>
    <row r="11">
      <c r="A11" s="24" t="n"/>
      <c r="B11" s="24" t="n"/>
      <c r="C11" s="24" t="n"/>
      <c r="D11" s="24" t="n"/>
      <c r="E11" s="18" t="inlineStr">
        <is>
          <t>Altro da verificare</t>
        </is>
      </c>
      <c r="F11" s="24" t="n"/>
      <c r="G11" s="24" t="n"/>
      <c r="H11" s="24" t="n"/>
      <c r="I11" s="24" t="n"/>
      <c r="J11" s="24" t="n"/>
      <c r="K11" s="24" t="n"/>
      <c r="L11" s="24" t="n"/>
      <c r="M11" s="24" t="n"/>
      <c r="N11" s="24" t="n"/>
    </row>
  </sheetData>
  <mergeCells count="1">
    <mergeCell ref="A1:N1"/>
  </mergeCells>
  <conditionalFormatting sqref="N8:N10">
    <cfRule type="expression" priority="1" dxfId="0">
      <formula>OR($N$8&gt;$N$9,$N$10&lt;$N$8,$N$10&gt;$N$9)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2026-09-11T22:56:47Z</dcterms:created>
  <dcterms:modified xmlns:dcterms="http://purl.org/dc/terms/" xmlns:xsi="http://www.w3.org/2001/XMLSchema-instance" xsi:type="dcterms:W3CDTF">2026-09-11T22:56:47+00:00Z</dcterms:modified>
</cp:coreProperties>
</file>