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Lista attesa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'Lista attesa'!$A$3:$M$123</definedName>
    <definedName name="_xlnm._FilterDatabase" localSheetId="2" hidden="1">'Parametri'!$A$3:$D$9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3F3036"/>
      <sz val="10"/>
    </font>
    <font>
      <name val="Aptos"/>
      <color rgb="003F3036"/>
      <sz val="10"/>
    </font>
    <font>
      <name val="Aptos"/>
      <i val="1"/>
      <color rgb="003F3036"/>
      <sz val="9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dei nuclei per stato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'Riepilogo'!E2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5B2038"/>
              </a:solidFill>
              <a:prstDash val="solid"/>
            </a:ln>
          </spPr>
          <cat>
            <numRef>
              <f>'Riepilogo'!$D$3:$D$8</f>
            </numRef>
          </cat>
          <val>
            <numRef>
              <f>'Riepilogo'!$E$3:$E$8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Nuclei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N1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" customWidth="1" min="3" max="3"/>
    <col width="29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Lista attesa invitati matrimonio — Riepilogo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6" t="n"/>
    </row>
    <row r="2">
      <c r="A2" s="2" t="inlineStr">
        <is>
          <t>Indicatore</t>
        </is>
      </c>
      <c r="B2" s="2" t="inlineStr">
        <is>
          <t>Valore</t>
        </is>
      </c>
      <c r="D2" s="2" t="inlineStr">
        <is>
          <t>Stato operativo</t>
        </is>
      </c>
      <c r="E2" s="2" t="inlineStr">
        <is>
          <t>Nuclei</t>
        </is>
      </c>
    </row>
    <row r="3">
      <c r="A3" s="3" t="inlineStr">
        <is>
          <t>Nuclei inseriti</t>
        </is>
      </c>
      <c r="B3" s="4">
        <f>COUNTIF('Lista attesa'!$B$4:$B$123,"&lt;&gt;")</f>
        <v/>
      </c>
      <c r="D3" s="5" t="inlineStr">
        <is>
          <t>Confermato</t>
        </is>
      </c>
      <c r="E3" s="4">
        <f>COUNTIF('Lista attesa'!$K$4:$K$123,D3)</f>
        <v/>
      </c>
    </row>
    <row r="4">
      <c r="A4" s="6" t="inlineStr">
        <is>
          <t>Persone complessive in lista</t>
        </is>
      </c>
      <c r="B4" s="7">
        <f>SUM('Lista attesa'!$C$4:$C$123)</f>
        <v/>
      </c>
      <c r="D4" s="8" t="inlineStr">
        <is>
          <t>Rinuncia</t>
        </is>
      </c>
      <c r="E4" s="7">
        <f>COUNTIF('Lista attesa'!$K$4:$K$123,D4)</f>
        <v/>
      </c>
    </row>
    <row r="5">
      <c r="A5" s="3" t="inlineStr">
        <is>
          <t>Persone confermate</t>
        </is>
      </c>
      <c r="B5" s="4">
        <f>SUMIF('Lista attesa'!$F$4:$F$123,"Accetta",'Lista attesa'!$C$4:$C$123)</f>
        <v/>
      </c>
      <c r="D5" s="5" t="inlineStr">
        <is>
          <t>Da valutare per subentro</t>
        </is>
      </c>
      <c r="E5" s="4">
        <f>COUNTIF('Lista attesa'!$K$4:$K$123,D5)</f>
        <v/>
      </c>
    </row>
    <row r="6">
      <c r="A6" s="6" t="inlineStr">
        <is>
          <t>Persone associate a rinunce</t>
        </is>
      </c>
      <c r="B6" s="7">
        <f>SUMIF('Lista attesa'!$F$4:$F$123,"Rifiuta",'Lista attesa'!$C$4:$C$123)</f>
        <v/>
      </c>
      <c r="D6" s="8" t="inlineStr">
        <is>
          <t>Risposta scaduta</t>
        </is>
      </c>
      <c r="E6" s="7">
        <f>COUNTIF('Lista attesa'!$K$4:$K$123,D6)</f>
        <v/>
      </c>
    </row>
    <row r="7">
      <c r="A7" s="3" t="inlineStr">
        <is>
          <t>Persone ancora senza esito definitivo</t>
        </is>
      </c>
      <c r="B7" s="4">
        <f>SUMIFS('Lista attesa'!$C$4:$C$123,'Lista attesa'!$F$4:$F$123,"&lt;&gt;Accetta",'Lista attesa'!$F$4:$F$123,"&lt;&gt;Rifiuta",'Lista attesa'!$B$4:$B$123,"&lt;&gt;")</f>
        <v/>
      </c>
      <c r="D7" s="5" t="inlineStr">
        <is>
          <t>In attesa</t>
        </is>
      </c>
      <c r="E7" s="4">
        <f>COUNTIF('Lista attesa'!$K$4:$K$123,D7)</f>
        <v/>
      </c>
    </row>
    <row r="8">
      <c r="A8" s="6" t="inlineStr">
        <is>
          <t>Posti residui per subentri</t>
        </is>
      </c>
      <c r="B8" s="7">
        <f>IFERROR(IF(Parametri!$B$4&gt;B5,Parametri!$B$4-B5,0),"")</f>
        <v/>
      </c>
      <c r="D8" s="8" t="inlineStr">
        <is>
          <t>Dati da completare</t>
        </is>
      </c>
      <c r="E8" s="7">
        <f>COUNTIF('Lista attesa'!$K$4:$K$123,D8)</f>
        <v/>
      </c>
    </row>
    <row r="9">
      <c r="A9" s="3" t="inlineStr">
        <is>
          <t>Nuclei con risposta scaduta</t>
        </is>
      </c>
      <c r="B9" s="4">
        <f>COUNTIF('Lista attesa'!$K$4:$K$123,"Risposta scaduta")</f>
        <v/>
      </c>
    </row>
    <row r="10">
      <c r="A10" s="6" t="inlineStr">
        <is>
          <t>Nuclei da valutare per subentro</t>
        </is>
      </c>
      <c r="B10" s="7">
        <f>COUNTIF('Lista attesa'!$K$4:$K$123,"Da valutare per subentro")</f>
        <v/>
      </c>
    </row>
    <row r="11">
      <c r="A11" s="3" t="inlineStr">
        <is>
          <t>Attesa media registrata in giorni</t>
        </is>
      </c>
      <c r="B11" s="9">
        <f>IFERROR(AVERAGE('Lista attesa'!$L$4:$L$123),"")</f>
        <v/>
      </c>
    </row>
    <row r="12">
      <c r="A12" s="6" t="inlineStr">
        <is>
          <t>Quota di persone confermate</t>
        </is>
      </c>
      <c r="B12" s="10">
        <f>IFERROR(B5/B4,"")</f>
        <v/>
      </c>
    </row>
    <row r="13">
      <c r="A13" s="3" t="inlineStr">
        <is>
          <t>Nuclei con dati da completare</t>
        </is>
      </c>
      <c r="B13" s="4">
        <f>COUNTIF('Lista attesa'!$K$4:$K$123,"Dati da completare")</f>
        <v/>
      </c>
    </row>
  </sheetData>
  <mergeCells count="1">
    <mergeCell ref="A1:N1"/>
  </mergeCells>
  <conditionalFormatting sqref="B8">
    <cfRule type="expression" priority="1" dxfId="0">
      <formula>B8&gt;0</formula>
    </cfRule>
    <cfRule type="expression" priority="2" dxfId="1">
      <formula>B8=0</formula>
    </cfRule>
  </conditionalFormatting>
  <conditionalFormatting sqref="B13">
    <cfRule type="expression" priority="3" dxfId="1">
      <formula>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Q1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0" customWidth="1" min="3" max="3"/>
    <col width="15" customWidth="1" min="4" max="4"/>
    <col width="15" customWidth="1" min="5" max="5"/>
    <col width="16" customWidth="1" min="6" max="6"/>
    <col width="17" customWidth="1" min="7" max="7"/>
    <col width="23" customWidth="1" min="8" max="8"/>
    <col width="17" customWidth="1" min="9" max="9"/>
    <col width="20" customWidth="1" min="10" max="10"/>
    <col width="28" customWidth="1" min="11" max="11"/>
    <col width="16" customWidth="1" min="12" max="12"/>
    <col width="43" customWidth="1" min="13" max="13"/>
    <col hidden="1" width="13" customWidth="1" min="15" max="15"/>
    <col hidden="1" width="13" customWidth="1" min="16" max="16"/>
    <col hidden="1" width="13" customWidth="1" min="17" max="17"/>
  </cols>
  <sheetData>
    <row r="1" ht="28" customHeight="1">
      <c r="A1" s="1" t="inlineStr">
        <is>
          <t>Lista attesa invitati matrimonio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6" t="n"/>
    </row>
    <row r="2" ht="24" customHeight="1">
      <c r="A2" s="11" t="inlineStr">
        <is>
          <t>Compila le celle color crema. Gli stati sono supporti organizzativi e richiedono sempre verifica umana.</t>
        </is>
      </c>
      <c r="O2">
        <f>Parametri!$B$8</f>
        <v/>
      </c>
    </row>
    <row r="3" ht="34" customHeight="1">
      <c r="A3" s="2" t="inlineStr">
        <is>
          <t>Priorità in lista</t>
        </is>
      </c>
      <c r="B3" s="2" t="inlineStr">
        <is>
          <t>Invitato o nucleo</t>
        </is>
      </c>
      <c r="C3" s="2" t="inlineStr">
        <is>
          <t>Persone</t>
        </is>
      </c>
      <c r="D3" s="2" t="inlineStr">
        <is>
          <t>Data inserimento</t>
        </is>
      </c>
      <c r="E3" s="2" t="inlineStr">
        <is>
          <t>Ultimo contatto</t>
        </is>
      </c>
      <c r="F3" s="2" t="inlineStr">
        <is>
          <t>Conferma</t>
        </is>
      </c>
      <c r="G3" s="2" t="inlineStr">
        <is>
          <t>Attività</t>
        </is>
      </c>
      <c r="H3" s="2" t="inlineStr">
        <is>
          <t>Responsabile</t>
        </is>
      </c>
      <c r="I3" s="2" t="inlineStr">
        <is>
          <t>Scadenza risposta</t>
        </is>
      </c>
      <c r="J3" s="2" t="inlineStr">
        <is>
          <t>Persone cumulate attive</t>
        </is>
      </c>
      <c r="K3" s="2" t="inlineStr">
        <is>
          <t>Stato operativo</t>
        </is>
      </c>
      <c r="L3" s="2" t="inlineStr">
        <is>
          <t>Giorni in attesa</t>
        </is>
      </c>
      <c r="M3" s="2" t="inlineStr">
        <is>
          <t>Nota operativa</t>
        </is>
      </c>
      <c r="O3">
        <f>Parametri!$B$9</f>
        <v/>
      </c>
    </row>
    <row r="4">
      <c r="A4" s="12" t="n">
        <v>1</v>
      </c>
      <c r="B4" s="13" t="inlineStr">
        <is>
          <t>Nucleo Fittizio Girasole</t>
        </is>
      </c>
      <c r="C4" s="12" t="n">
        <v>2</v>
      </c>
      <c r="D4" s="27" t="n">
        <v>46254</v>
      </c>
      <c r="E4" s="27" t="n">
        <v>46270</v>
      </c>
      <c r="F4" s="15" t="inlineStr">
        <is>
          <t>Accetta</t>
        </is>
      </c>
      <c r="G4" s="15" t="inlineStr">
        <is>
          <t>Contattato</t>
        </is>
      </c>
      <c r="H4" s="15" t="inlineStr">
        <is>
          <t>Referente fittizio A</t>
        </is>
      </c>
      <c r="I4" s="28">
        <f>IF(B4="","",IF(E4="","",IFERROR(E4+Parametri!$B$5,"")))</f>
        <v/>
      </c>
      <c r="J4" s="17">
        <f>IF(B4="","",IF(A4="","",IFERROR(SUMIFS($C$4:$C$123,$A$4:$A$123,"&lt;="&amp;A4,$F$4:$F$123,"&lt;&gt;Rifiuta",$B$4:$B$123,"&lt;&gt;"),"")))</f>
        <v/>
      </c>
      <c r="K4" s="18">
        <f>IF(B4="","",IF(OR(A4="",C4="",D4=""),"Dati da completare",IF(F4="Accetta","Confermato",IF(F4="Rifiuta","Rinuncia",IF(AND(I4&lt;&gt;"",I4&lt;Parametri!$B$6),"Risposta scaduta",IF(IFERROR(J4,1E+99)&lt;=Parametri!$B$4,"Da valutare per subentro","In attesa"))))))</f>
        <v/>
      </c>
      <c r="L4" s="17">
        <f>IF(B4="","",IF(D4="","",IFERROR(IF(Parametri!$B$6&gt;=D4,Parametri!$B$6-D4,0),"")))</f>
        <v/>
      </c>
      <c r="M4" s="13" t="inlineStr">
        <is>
          <t>Conferma fittizia registrata; effettuare la verifica finale.</t>
        </is>
      </c>
    </row>
    <row r="5">
      <c r="A5" s="12" t="n">
        <v>2</v>
      </c>
      <c r="B5" s="13" t="inlineStr">
        <is>
          <t>Coppia Fittizia Corallo</t>
        </is>
      </c>
      <c r="C5" s="12" t="n">
        <v>2</v>
      </c>
      <c r="D5" s="27" t="n">
        <v>46255</v>
      </c>
      <c r="E5" s="27" t="n">
        <v>46271</v>
      </c>
      <c r="F5" s="15" t="inlineStr">
        <is>
          <t>Rifiuta</t>
        </is>
      </c>
      <c r="G5" s="15" t="inlineStr">
        <is>
          <t>Chiuso</t>
        </is>
      </c>
      <c r="H5" s="15" t="inlineStr">
        <is>
          <t>Referente fittizio B</t>
        </is>
      </c>
      <c r="I5" s="29">
        <f>IF(B5="","",IF(E5="","",IFERROR(E5+Parametri!$B$5,"")))</f>
        <v/>
      </c>
      <c r="J5" s="20">
        <f>IF(B5="","",IF(A5="","",IFERROR(SUMIFS($C$4:$C$123,$A$4:$A$123,"&lt;="&amp;A5,$F$4:$F$123,"&lt;&gt;Rifiuta",$B$4:$B$123,"&lt;&gt;"),"")))</f>
        <v/>
      </c>
      <c r="K5" s="21">
        <f>IF(B5="","",IF(OR(A5="",C5="",D5=""),"Dati da completare",IF(F5="Accetta","Confermato",IF(F5="Rifiuta","Rinuncia",IF(AND(I5&lt;&gt;"",I5&lt;Parametri!$B$6),"Risposta scaduta",IF(IFERROR(J5,1E+99)&lt;=Parametri!$B$4,"Da valutare per subentro","In attesa"))))))</f>
        <v/>
      </c>
      <c r="L5" s="20">
        <f>IF(B5="","",IF(D5="","",IFERROR(IF(Parametri!$B$6&gt;=D5,Parametri!$B$6-D5,0),"")))</f>
        <v/>
      </c>
      <c r="M5" s="13" t="inlineStr">
        <is>
          <t>Rinuncia fittizia registrata.</t>
        </is>
      </c>
      <c r="O5">
        <f>Parametri!$F$4</f>
        <v/>
      </c>
      <c r="P5">
        <f>Parametri!$G$4</f>
        <v/>
      </c>
      <c r="Q5">
        <f>Parametri!$H$4</f>
        <v/>
      </c>
    </row>
    <row r="6">
      <c r="A6" s="12" t="n">
        <v>3</v>
      </c>
      <c r="B6" s="13" t="inlineStr">
        <is>
          <t>Famiglia Fittizia Lavanda</t>
        </is>
      </c>
      <c r="C6" s="12" t="n">
        <v>2</v>
      </c>
      <c r="D6" s="27" t="n">
        <v>46256</v>
      </c>
      <c r="E6" s="27" t="n">
        <v>46272</v>
      </c>
      <c r="F6" s="15" t="inlineStr">
        <is>
          <t>Accetta</t>
        </is>
      </c>
      <c r="G6" s="15" t="inlineStr">
        <is>
          <t>Contattato</t>
        </is>
      </c>
      <c r="H6" s="15" t="inlineStr">
        <is>
          <t>Referente fittizio A</t>
        </is>
      </c>
      <c r="I6" s="28">
        <f>IF(B6="","",IF(E6="","",IFERROR(E6+Parametri!$B$5,"")))</f>
        <v/>
      </c>
      <c r="J6" s="17">
        <f>IF(B6="","",IF(A6="","",IFERROR(SUMIFS($C$4:$C$123,$A$4:$A$123,"&lt;="&amp;A6,$F$4:$F$123,"&lt;&gt;Rifiuta",$B$4:$B$123,"&lt;&gt;"),"")))</f>
        <v/>
      </c>
      <c r="K6" s="18">
        <f>IF(B6="","",IF(OR(A6="",C6="",D6=""),"Dati da completare",IF(F6="Accetta","Confermato",IF(F6="Rifiuta","Rinuncia",IF(AND(I6&lt;&gt;"",I6&lt;Parametri!$B$6),"Risposta scaduta",IF(IFERROR(J6,1E+99)&lt;=Parametri!$B$4,"Da valutare per subentro","In attesa"))))))</f>
        <v/>
      </c>
      <c r="L6" s="17">
        <f>IF(B6="","",IF(D6="","",IFERROR(IF(Parametri!$B$6&gt;=D6,Parametri!$B$6-D6,0),"")))</f>
        <v/>
      </c>
      <c r="M6" s="13" t="inlineStr">
        <is>
          <t>Conferma fittizia acquisita entro il termine.</t>
        </is>
      </c>
      <c r="O6">
        <f>Parametri!$F$5</f>
        <v/>
      </c>
      <c r="P6">
        <f>Parametri!$G$5</f>
        <v/>
      </c>
      <c r="Q6">
        <f>Parametri!$H$5</f>
        <v/>
      </c>
    </row>
    <row r="7">
      <c r="A7" s="12" t="n">
        <v>4</v>
      </c>
      <c r="B7" s="13" t="inlineStr">
        <is>
          <t>Ospite Fittizio Quercia</t>
        </is>
      </c>
      <c r="C7" s="12" t="n">
        <v>1</v>
      </c>
      <c r="D7" s="27" t="n">
        <v>46257</v>
      </c>
      <c r="E7" s="27" t="n">
        <v>46265</v>
      </c>
      <c r="F7" s="15" t="inlineStr">
        <is>
          <t>Non raggiunto</t>
        </is>
      </c>
      <c r="G7" s="15" t="inlineStr">
        <is>
          <t>Sollecito</t>
        </is>
      </c>
      <c r="H7" s="15" t="inlineStr">
        <is>
          <t>Referente fittizio C</t>
        </is>
      </c>
      <c r="I7" s="29">
        <f>IF(B7="","",IF(E7="","",IFERROR(E7+Parametri!$B$5,"")))</f>
        <v/>
      </c>
      <c r="J7" s="20">
        <f>IF(B7="","",IF(A7="","",IFERROR(SUMIFS($C$4:$C$123,$A$4:$A$123,"&lt;="&amp;A7,$F$4:$F$123,"&lt;&gt;Rifiuta",$B$4:$B$123,"&lt;&gt;"),"")))</f>
        <v/>
      </c>
      <c r="K7" s="21">
        <f>IF(B7="","",IF(OR(A7="",C7="",D7=""),"Dati da completare",IF(F7="Accetta","Confermato",IF(F7="Rifiuta","Rinuncia",IF(AND(I7&lt;&gt;"",I7&lt;Parametri!$B$6),"Risposta scaduta",IF(IFERROR(J7,1E+99)&lt;=Parametri!$B$4,"Da valutare per subentro","In attesa"))))))</f>
        <v/>
      </c>
      <c r="L7" s="20">
        <f>IF(B7="","",IF(D7="","",IFERROR(IF(Parametri!$B$6&gt;=D7,Parametri!$B$6-D7,0),"")))</f>
        <v/>
      </c>
      <c r="M7" s="13" t="inlineStr">
        <is>
          <t>Scadenza superata; serve un controllo umano.</t>
        </is>
      </c>
      <c r="O7">
        <f>Parametri!$F$6</f>
        <v/>
      </c>
      <c r="P7">
        <f>Parametri!$G$6</f>
        <v/>
      </c>
      <c r="Q7">
        <f>Parametri!$H$6</f>
        <v/>
      </c>
    </row>
    <row r="8">
      <c r="A8" s="12" t="n">
        <v>5</v>
      </c>
      <c r="B8" s="13" t="inlineStr">
        <is>
          <t>Nucleo Fittizio Mosaico</t>
        </is>
      </c>
      <c r="C8" s="12" t="n">
        <v>3</v>
      </c>
      <c r="D8" s="27" t="n">
        <v>46258</v>
      </c>
      <c r="E8" s="27" t="n"/>
      <c r="F8" s="15" t="inlineStr">
        <is>
          <t>In attesa</t>
        </is>
      </c>
      <c r="G8" s="15" t="inlineStr">
        <is>
          <t>Da contattare</t>
        </is>
      </c>
      <c r="H8" s="15" t="inlineStr">
        <is>
          <t>Referente fittizio B</t>
        </is>
      </c>
      <c r="I8" s="28">
        <f>IF(B8="","",IF(E8="","",IFERROR(E8+Parametri!$B$5,"")))</f>
        <v/>
      </c>
      <c r="J8" s="17">
        <f>IF(B8="","",IF(A8="","",IFERROR(SUMIFS($C$4:$C$123,$A$4:$A$123,"&lt;="&amp;A8,$F$4:$F$123,"&lt;&gt;Rifiuta",$B$4:$B$123,"&lt;&gt;"),"")))</f>
        <v/>
      </c>
      <c r="K8" s="18">
        <f>IF(B8="","",IF(OR(A8="",C8="",D8=""),"Dati da completare",IF(F8="Accetta","Confermato",IF(F8="Rifiuta","Rinuncia",IF(AND(I8&lt;&gt;"",I8&lt;Parametri!$B$6),"Risposta scaduta",IF(IFERROR(J8,1E+99)&lt;=Parametri!$B$4,"Da valutare per subentro","In attesa"))))))</f>
        <v/>
      </c>
      <c r="L8" s="17">
        <f>IF(B8="","",IF(D8="","",IFERROR(IF(Parametri!$B$6&gt;=D8,Parametri!$B$6-D8,0),"")))</f>
        <v/>
      </c>
      <c r="M8" s="13" t="inlineStr">
        <is>
          <t>Il gruppo raggiunge il limite corrente dei posti disponibili.</t>
        </is>
      </c>
      <c r="O8">
        <f>Parametri!$F$7</f>
        <v/>
      </c>
      <c r="P8">
        <f>Parametri!$G$7</f>
        <v/>
      </c>
    </row>
    <row r="9">
      <c r="A9" s="12" t="n">
        <v>6</v>
      </c>
      <c r="B9" s="13" t="inlineStr">
        <is>
          <t>Coppia Fittizia Rugiada</t>
        </is>
      </c>
      <c r="C9" s="12" t="n">
        <v>2</v>
      </c>
      <c r="D9" s="27" t="n">
        <v>46259</v>
      </c>
      <c r="E9" s="27" t="n"/>
      <c r="F9" s="15" t="inlineStr">
        <is>
          <t>In attesa</t>
        </is>
      </c>
      <c r="G9" s="15" t="inlineStr">
        <is>
          <t>Da contattare</t>
        </is>
      </c>
      <c r="H9" s="15" t="inlineStr">
        <is>
          <t>Referente fittizio A</t>
        </is>
      </c>
      <c r="I9" s="29">
        <f>IF(B9="","",IF(E9="","",IFERROR(E9+Parametri!$B$5,"")))</f>
        <v/>
      </c>
      <c r="J9" s="20">
        <f>IF(B9="","",IF(A9="","",IFERROR(SUMIFS($C$4:$C$123,$A$4:$A$123,"&lt;="&amp;A9,$F$4:$F$123,"&lt;&gt;Rifiuta",$B$4:$B$123,"&lt;&gt;"),"")))</f>
        <v/>
      </c>
      <c r="K9" s="21">
        <f>IF(B9="","",IF(OR(A9="",C9="",D9=""),"Dati da completare",IF(F9="Accetta","Confermato",IF(F9="Rifiuta","Rinuncia",IF(AND(I9&lt;&gt;"",I9&lt;Parametri!$B$6),"Risposta scaduta",IF(IFERROR(J9,1E+99)&lt;=Parametri!$B$4,"Da valutare per subentro","In attesa"))))))</f>
        <v/>
      </c>
      <c r="L9" s="20">
        <f>IF(B9="","",IF(D9="","",IFERROR(IF(Parametri!$B$6&gt;=D9,Parametri!$B$6-D9,0),"")))</f>
        <v/>
      </c>
      <c r="M9" s="13" t="inlineStr">
        <is>
          <t>Mantenerla in attesa finché non si liberano altri posti.</t>
        </is>
      </c>
    </row>
    <row r="10">
      <c r="A10" s="12" t="n">
        <v>7</v>
      </c>
      <c r="B10" s="13" t="inlineStr">
        <is>
          <t>Famiglia Fittizia Carta da Zucchero</t>
        </is>
      </c>
      <c r="C10" s="12" t="n">
        <v>1</v>
      </c>
      <c r="D10" s="27" t="n">
        <v>46260</v>
      </c>
      <c r="E10" s="27" t="n">
        <v>46269</v>
      </c>
      <c r="F10" s="15" t="inlineStr">
        <is>
          <t>Rifiuta</t>
        </is>
      </c>
      <c r="G10" s="15" t="inlineStr">
        <is>
          <t>Chiuso</t>
        </is>
      </c>
      <c r="H10" s="15" t="inlineStr">
        <is>
          <t>Referente fittizio C</t>
        </is>
      </c>
      <c r="I10" s="28">
        <f>IF(B10="","",IF(E10="","",IFERROR(E10+Parametri!$B$5,"")))</f>
        <v/>
      </c>
      <c r="J10" s="17">
        <f>IF(B10="","",IF(A10="","",IFERROR(SUMIFS($C$4:$C$123,$A$4:$A$123,"&lt;="&amp;A10,$F$4:$F$123,"&lt;&gt;Rifiuta",$B$4:$B$123,"&lt;&gt;"),"")))</f>
        <v/>
      </c>
      <c r="K10" s="18">
        <f>IF(B10="","",IF(OR(A10="",C10="",D10=""),"Dati da completare",IF(F10="Accetta","Confermato",IF(F10="Rifiuta","Rinuncia",IF(AND(I10&lt;&gt;"",I10&lt;Parametri!$B$6),"Risposta scaduta",IF(IFERROR(J10,1E+99)&lt;=Parametri!$B$4,"Da valutare per subentro","In attesa"))))))</f>
        <v/>
      </c>
      <c r="L10" s="17">
        <f>IF(B10="","",IF(D10="","",IFERROR(IF(Parametri!$B$6&gt;=D10,Parametri!$B$6-D10,0),"")))</f>
        <v/>
      </c>
      <c r="M10" s="13" t="inlineStr">
        <is>
          <t>Rinuncia fittizia già verificata.</t>
        </is>
      </c>
    </row>
    <row r="11">
      <c r="A11" s="12" t="n">
        <v>8</v>
      </c>
      <c r="B11" s="13" t="inlineStr">
        <is>
          <t>Ospite Fittizio Cedro</t>
        </is>
      </c>
      <c r="C11" s="12" t="n">
        <v>1</v>
      </c>
      <c r="D11" s="27" t="n">
        <v>46261</v>
      </c>
      <c r="E11" s="27" t="n">
        <v>46276</v>
      </c>
      <c r="F11" s="15" t="inlineStr">
        <is>
          <t>In attesa</t>
        </is>
      </c>
      <c r="G11" s="15" t="inlineStr">
        <is>
          <t>Contattato</t>
        </is>
      </c>
      <c r="H11" s="15" t="inlineStr">
        <is>
          <t>Referente fittizio B</t>
        </is>
      </c>
      <c r="I11" s="29">
        <f>IF(B11="","",IF(E11="","",IFERROR(E11+Parametri!$B$5,"")))</f>
        <v/>
      </c>
      <c r="J11" s="20">
        <f>IF(B11="","",IF(A11="","",IFERROR(SUMIFS($C$4:$C$123,$A$4:$A$123,"&lt;="&amp;A11,$F$4:$F$123,"&lt;&gt;Rifiuta",$B$4:$B$123,"&lt;&gt;"),"")))</f>
        <v/>
      </c>
      <c r="K11" s="21">
        <f>IF(B11="","",IF(OR(A11="",C11="",D11=""),"Dati da completare",IF(F11="Accetta","Confermato",IF(F11="Rifiuta","Rinuncia",IF(AND(I11&lt;&gt;"",I11&lt;Parametri!$B$6),"Risposta scaduta",IF(IFERROR(J11,1E+99)&lt;=Parametri!$B$4,"Da valutare per subentro","In attesa"))))))</f>
        <v/>
      </c>
      <c r="L11" s="20">
        <f>IF(B11="","",IF(D11="","",IFERROR(IF(Parametri!$B$6&gt;=D11,Parametri!$B$6-D11,0),"")))</f>
        <v/>
      </c>
      <c r="M11" s="13" t="inlineStr">
        <is>
          <t>Risposta fittizia ancora entro la scadenza.</t>
        </is>
      </c>
    </row>
    <row r="12">
      <c r="A12" s="12" t="n">
        <v>9</v>
      </c>
      <c r="B12" s="13" t="inlineStr">
        <is>
          <t>Nucleo Fittizio Cometa</t>
        </is>
      </c>
      <c r="C12" s="12" t="n">
        <v>2</v>
      </c>
      <c r="D12" s="27" t="n">
        <v>46262</v>
      </c>
      <c r="E12" s="27" t="n">
        <v>46267</v>
      </c>
      <c r="F12" s="15" t="inlineStr">
        <is>
          <t>Non raggiunto</t>
        </is>
      </c>
      <c r="G12" s="15" t="inlineStr">
        <is>
          <t>Sollecito</t>
        </is>
      </c>
      <c r="H12" s="15" t="inlineStr">
        <is>
          <t>Referente fittizio C</t>
        </is>
      </c>
      <c r="I12" s="28">
        <f>IF(B12="","",IF(E12="","",IFERROR(E12+Parametri!$B$5,"")))</f>
        <v/>
      </c>
      <c r="J12" s="17">
        <f>IF(B12="","",IF(A12="","",IFERROR(SUMIFS($C$4:$C$123,$A$4:$A$123,"&lt;="&amp;A12,$F$4:$F$123,"&lt;&gt;Rifiuta",$B$4:$B$123,"&lt;&gt;"),"")))</f>
        <v/>
      </c>
      <c r="K12" s="18">
        <f>IF(B12="","",IF(OR(A12="",C12="",D12=""),"Dati da completare",IF(F12="Accetta","Confermato",IF(F12="Rifiuta","Rinuncia",IF(AND(I12&lt;&gt;"",I12&lt;Parametri!$B$6),"Risposta scaduta",IF(IFERROR(J12,1E+99)&lt;=Parametri!$B$4,"Da valutare per subentro","In attesa"))))))</f>
        <v/>
      </c>
      <c r="L12" s="17">
        <f>IF(B12="","",IF(D12="","",IFERROR(IF(Parametri!$B$6&gt;=D12,Parametri!$B$6-D12,0),"")))</f>
        <v/>
      </c>
      <c r="M12" s="13" t="inlineStr">
        <is>
          <t>Richiede una nuova valutazione manuale.</t>
        </is>
      </c>
    </row>
    <row r="13">
      <c r="A13" s="12" t="n">
        <v>10</v>
      </c>
      <c r="B13" s="13" t="inlineStr">
        <is>
          <t>Coppia Fittizia Petalo</t>
        </is>
      </c>
      <c r="C13" s="12" t="n">
        <v>1</v>
      </c>
      <c r="D13" s="27" t="n">
        <v>46263</v>
      </c>
      <c r="E13" s="27" t="n"/>
      <c r="F13" s="15" t="inlineStr">
        <is>
          <t>In attesa</t>
        </is>
      </c>
      <c r="G13" s="15" t="inlineStr">
        <is>
          <t>Da contattare</t>
        </is>
      </c>
      <c r="H13" s="15" t="inlineStr">
        <is>
          <t>Referente fittizio A</t>
        </is>
      </c>
      <c r="I13" s="29">
        <f>IF(B13="","",IF(E13="","",IFERROR(E13+Parametri!$B$5,"")))</f>
        <v/>
      </c>
      <c r="J13" s="20">
        <f>IF(B13="","",IF(A13="","",IFERROR(SUMIFS($C$4:$C$123,$A$4:$A$123,"&lt;="&amp;A13,$F$4:$F$123,"&lt;&gt;Rifiuta",$B$4:$B$123,"&lt;&gt;"),"")))</f>
        <v/>
      </c>
      <c r="K13" s="21">
        <f>IF(B13="","",IF(OR(A13="",C13="",D13=""),"Dati da completare",IF(F13="Accetta","Confermato",IF(F13="Rifiuta","Rinuncia",IF(AND(I13&lt;&gt;"",I13&lt;Parametri!$B$6),"Risposta scaduta",IF(IFERROR(J13,1E+99)&lt;=Parametri!$B$4,"Da valutare per subentro","In attesa"))))))</f>
        <v/>
      </c>
      <c r="L13" s="20">
        <f>IF(B13="","",IF(D13="","",IFERROR(IF(Parametri!$B$6&gt;=D13,Parametri!$B$6-D13,0),"")))</f>
        <v/>
      </c>
      <c r="M13" s="13" t="inlineStr">
        <is>
          <t>Voce fittizia mantenuta nella lista ordinata.</t>
        </is>
      </c>
    </row>
    <row r="14">
      <c r="A14" s="12" t="n"/>
      <c r="B14" s="13" t="n"/>
      <c r="C14" s="12" t="n"/>
      <c r="D14" s="27" t="n"/>
      <c r="E14" s="27" t="n"/>
      <c r="F14" s="15" t="n"/>
      <c r="G14" s="15" t="n"/>
      <c r="H14" s="15" t="n"/>
      <c r="I14" s="28">
        <f>IF(B14="","",IF(E14="","",IFERROR(E14+Parametri!$B$5,"")))</f>
        <v/>
      </c>
      <c r="J14" s="17">
        <f>IF(B14="","",IF(A14="","",IFERROR(SUMIFS($C$4:$C$123,$A$4:$A$123,"&lt;="&amp;A14,$F$4:$F$123,"&lt;&gt;Rifiuta",$B$4:$B$123,"&lt;&gt;"),"")))</f>
        <v/>
      </c>
      <c r="K14" s="18">
        <f>IF(B14="","",IF(OR(A14="",C14="",D14=""),"Dati da completare",IF(F14="Accetta","Confermato",IF(F14="Rifiuta","Rinuncia",IF(AND(I14&lt;&gt;"",I14&lt;Parametri!$B$6),"Risposta scaduta",IF(IFERROR(J14,1E+99)&lt;=Parametri!$B$4,"Da valutare per subentro","In attesa"))))))</f>
        <v/>
      </c>
      <c r="L14" s="17">
        <f>IF(B14="","",IF(D14="","",IFERROR(IF(Parametri!$B$6&gt;=D14,Parametri!$B$6-D14,0),"")))</f>
        <v/>
      </c>
      <c r="M14" s="13" t="n"/>
    </row>
    <row r="15">
      <c r="A15" s="12" t="n"/>
      <c r="B15" s="13" t="n"/>
      <c r="C15" s="12" t="n"/>
      <c r="D15" s="27" t="n"/>
      <c r="E15" s="27" t="n"/>
      <c r="F15" s="15" t="n"/>
      <c r="G15" s="15" t="n"/>
      <c r="H15" s="15" t="n"/>
      <c r="I15" s="29">
        <f>IF(B15="","",IF(E15="","",IFERROR(E15+Parametri!$B$5,"")))</f>
        <v/>
      </c>
      <c r="J15" s="20">
        <f>IF(B15="","",IF(A15="","",IFERROR(SUMIFS($C$4:$C$123,$A$4:$A$123,"&lt;="&amp;A15,$F$4:$F$123,"&lt;&gt;Rifiuta",$B$4:$B$123,"&lt;&gt;"),"")))</f>
        <v/>
      </c>
      <c r="K15" s="21">
        <f>IF(B15="","",IF(OR(A15="",C15="",D15=""),"Dati da completare",IF(F15="Accetta","Confermato",IF(F15="Rifiuta","Rinuncia",IF(AND(I15&lt;&gt;"",I15&lt;Parametri!$B$6),"Risposta scaduta",IF(IFERROR(J15,1E+99)&lt;=Parametri!$B$4,"Da valutare per subentro","In attesa"))))))</f>
        <v/>
      </c>
      <c r="L15" s="20">
        <f>IF(B15="","",IF(D15="","",IFERROR(IF(Parametri!$B$6&gt;=D15,Parametri!$B$6-D15,0),"")))</f>
        <v/>
      </c>
      <c r="M15" s="13" t="n"/>
    </row>
    <row r="16">
      <c r="A16" s="12" t="n"/>
      <c r="B16" s="13" t="n"/>
      <c r="C16" s="12" t="n"/>
      <c r="D16" s="27" t="n"/>
      <c r="E16" s="27" t="n"/>
      <c r="F16" s="15" t="n"/>
      <c r="G16" s="15" t="n"/>
      <c r="H16" s="15" t="n"/>
      <c r="I16" s="28">
        <f>IF(B16="","",IF(E16="","",IFERROR(E16+Parametri!$B$5,"")))</f>
        <v/>
      </c>
      <c r="J16" s="17">
        <f>IF(B16="","",IF(A16="","",IFERROR(SUMIFS($C$4:$C$123,$A$4:$A$123,"&lt;="&amp;A16,$F$4:$F$123,"&lt;&gt;Rifiuta",$B$4:$B$123,"&lt;&gt;"),"")))</f>
        <v/>
      </c>
      <c r="K16" s="18">
        <f>IF(B16="","",IF(OR(A16="",C16="",D16=""),"Dati da completare",IF(F16="Accetta","Confermato",IF(F16="Rifiuta","Rinuncia",IF(AND(I16&lt;&gt;"",I16&lt;Parametri!$B$6),"Risposta scaduta",IF(IFERROR(J16,1E+99)&lt;=Parametri!$B$4,"Da valutare per subentro","In attesa"))))))</f>
        <v/>
      </c>
      <c r="L16" s="17">
        <f>IF(B16="","",IF(D16="","",IFERROR(IF(Parametri!$B$6&gt;=D16,Parametri!$B$6-D16,0),"")))</f>
        <v/>
      </c>
      <c r="M16" s="13" t="n"/>
    </row>
    <row r="17">
      <c r="A17" s="12" t="n"/>
      <c r="B17" s="13" t="n"/>
      <c r="C17" s="12" t="n"/>
      <c r="D17" s="27" t="n"/>
      <c r="E17" s="27" t="n"/>
      <c r="F17" s="15" t="n"/>
      <c r="G17" s="15" t="n"/>
      <c r="H17" s="15" t="n"/>
      <c r="I17" s="29">
        <f>IF(B17="","",IF(E17="","",IFERROR(E17+Parametri!$B$5,"")))</f>
        <v/>
      </c>
      <c r="J17" s="20">
        <f>IF(B17="","",IF(A17="","",IFERROR(SUMIFS($C$4:$C$123,$A$4:$A$123,"&lt;="&amp;A17,$F$4:$F$123,"&lt;&gt;Rifiuta",$B$4:$B$123,"&lt;&gt;"),"")))</f>
        <v/>
      </c>
      <c r="K17" s="21">
        <f>IF(B17="","",IF(OR(A17="",C17="",D17=""),"Dati da completare",IF(F17="Accetta","Confermato",IF(F17="Rifiuta","Rinuncia",IF(AND(I17&lt;&gt;"",I17&lt;Parametri!$B$6),"Risposta scaduta",IF(IFERROR(J17,1E+99)&lt;=Parametri!$B$4,"Da valutare per subentro","In attesa"))))))</f>
        <v/>
      </c>
      <c r="L17" s="20">
        <f>IF(B17="","",IF(D17="","",IFERROR(IF(Parametri!$B$6&gt;=D17,Parametri!$B$6-D17,0),"")))</f>
        <v/>
      </c>
      <c r="M17" s="13" t="n"/>
    </row>
    <row r="18">
      <c r="A18" s="12" t="n"/>
      <c r="B18" s="13" t="n"/>
      <c r="C18" s="12" t="n"/>
      <c r="D18" s="27" t="n"/>
      <c r="E18" s="27" t="n"/>
      <c r="F18" s="15" t="n"/>
      <c r="G18" s="15" t="n"/>
      <c r="H18" s="15" t="n"/>
      <c r="I18" s="28">
        <f>IF(B18="","",IF(E18="","",IFERROR(E18+Parametri!$B$5,"")))</f>
        <v/>
      </c>
      <c r="J18" s="17">
        <f>IF(B18="","",IF(A18="","",IFERROR(SUMIFS($C$4:$C$123,$A$4:$A$123,"&lt;="&amp;A18,$F$4:$F$123,"&lt;&gt;Rifiuta",$B$4:$B$123,"&lt;&gt;"),"")))</f>
        <v/>
      </c>
      <c r="K18" s="18">
        <f>IF(B18="","",IF(OR(A18="",C18="",D18=""),"Dati da completare",IF(F18="Accetta","Confermato",IF(F18="Rifiuta","Rinuncia",IF(AND(I18&lt;&gt;"",I18&lt;Parametri!$B$6),"Risposta scaduta",IF(IFERROR(J18,1E+99)&lt;=Parametri!$B$4,"Da valutare per subentro","In attesa"))))))</f>
        <v/>
      </c>
      <c r="L18" s="17">
        <f>IF(B18="","",IF(D18="","",IFERROR(IF(Parametri!$B$6&gt;=D18,Parametri!$B$6-D18,0),"")))</f>
        <v/>
      </c>
      <c r="M18" s="13" t="n"/>
    </row>
    <row r="19">
      <c r="A19" s="12" t="n"/>
      <c r="B19" s="13" t="n"/>
      <c r="C19" s="12" t="n"/>
      <c r="D19" s="27" t="n"/>
      <c r="E19" s="27" t="n"/>
      <c r="F19" s="15" t="n"/>
      <c r="G19" s="15" t="n"/>
      <c r="H19" s="15" t="n"/>
      <c r="I19" s="29">
        <f>IF(B19="","",IF(E19="","",IFERROR(E19+Parametri!$B$5,"")))</f>
        <v/>
      </c>
      <c r="J19" s="20">
        <f>IF(B19="","",IF(A19="","",IFERROR(SUMIFS($C$4:$C$123,$A$4:$A$123,"&lt;="&amp;A19,$F$4:$F$123,"&lt;&gt;Rifiuta",$B$4:$B$123,"&lt;&gt;"),"")))</f>
        <v/>
      </c>
      <c r="K19" s="21">
        <f>IF(B19="","",IF(OR(A19="",C19="",D19=""),"Dati da completare",IF(F19="Accetta","Confermato",IF(F19="Rifiuta","Rinuncia",IF(AND(I19&lt;&gt;"",I19&lt;Parametri!$B$6),"Risposta scaduta",IF(IFERROR(J19,1E+99)&lt;=Parametri!$B$4,"Da valutare per subentro","In attesa"))))))</f>
        <v/>
      </c>
      <c r="L19" s="20">
        <f>IF(B19="","",IF(D19="","",IFERROR(IF(Parametri!$B$6&gt;=D19,Parametri!$B$6-D19,0),"")))</f>
        <v/>
      </c>
      <c r="M19" s="13" t="n"/>
    </row>
    <row r="20">
      <c r="A20" s="12" t="n"/>
      <c r="B20" s="13" t="n"/>
      <c r="C20" s="12" t="n"/>
      <c r="D20" s="27" t="n"/>
      <c r="E20" s="27" t="n"/>
      <c r="F20" s="15" t="n"/>
      <c r="G20" s="15" t="n"/>
      <c r="H20" s="15" t="n"/>
      <c r="I20" s="28">
        <f>IF(B20="","",IF(E20="","",IFERROR(E20+Parametri!$B$5,"")))</f>
        <v/>
      </c>
      <c r="J20" s="17">
        <f>IF(B20="","",IF(A20="","",IFERROR(SUMIFS($C$4:$C$123,$A$4:$A$123,"&lt;="&amp;A20,$F$4:$F$123,"&lt;&gt;Rifiuta",$B$4:$B$123,"&lt;&gt;"),"")))</f>
        <v/>
      </c>
      <c r="K20" s="18">
        <f>IF(B20="","",IF(OR(A20="",C20="",D20=""),"Dati da completare",IF(F20="Accetta","Confermato",IF(F20="Rifiuta","Rinuncia",IF(AND(I20&lt;&gt;"",I20&lt;Parametri!$B$6),"Risposta scaduta",IF(IFERROR(J20,1E+99)&lt;=Parametri!$B$4,"Da valutare per subentro","In attesa"))))))</f>
        <v/>
      </c>
      <c r="L20" s="17">
        <f>IF(B20="","",IF(D20="","",IFERROR(IF(Parametri!$B$6&gt;=D20,Parametri!$B$6-D20,0),"")))</f>
        <v/>
      </c>
      <c r="M20" s="13" t="n"/>
    </row>
    <row r="21">
      <c r="A21" s="12" t="n"/>
      <c r="B21" s="13" t="n"/>
      <c r="C21" s="12" t="n"/>
      <c r="D21" s="27" t="n"/>
      <c r="E21" s="27" t="n"/>
      <c r="F21" s="15" t="n"/>
      <c r="G21" s="15" t="n"/>
      <c r="H21" s="15" t="n"/>
      <c r="I21" s="29">
        <f>IF(B21="","",IF(E21="","",IFERROR(E21+Parametri!$B$5,"")))</f>
        <v/>
      </c>
      <c r="J21" s="20">
        <f>IF(B21="","",IF(A21="","",IFERROR(SUMIFS($C$4:$C$123,$A$4:$A$123,"&lt;="&amp;A21,$F$4:$F$123,"&lt;&gt;Rifiuta",$B$4:$B$123,"&lt;&gt;"),"")))</f>
        <v/>
      </c>
      <c r="K21" s="21">
        <f>IF(B21="","",IF(OR(A21="",C21="",D21=""),"Dati da completare",IF(F21="Accetta","Confermato",IF(F21="Rifiuta","Rinuncia",IF(AND(I21&lt;&gt;"",I21&lt;Parametri!$B$6),"Risposta scaduta",IF(IFERROR(J21,1E+99)&lt;=Parametri!$B$4,"Da valutare per subentro","In attesa"))))))</f>
        <v/>
      </c>
      <c r="L21" s="20">
        <f>IF(B21="","",IF(D21="","",IFERROR(IF(Parametri!$B$6&gt;=D21,Parametri!$B$6-D21,0),"")))</f>
        <v/>
      </c>
      <c r="M21" s="13" t="n"/>
    </row>
    <row r="22">
      <c r="A22" s="12" t="n"/>
      <c r="B22" s="13" t="n"/>
      <c r="C22" s="12" t="n"/>
      <c r="D22" s="27" t="n"/>
      <c r="E22" s="27" t="n"/>
      <c r="F22" s="15" t="n"/>
      <c r="G22" s="15" t="n"/>
      <c r="H22" s="15" t="n"/>
      <c r="I22" s="28">
        <f>IF(B22="","",IF(E22="","",IFERROR(E22+Parametri!$B$5,"")))</f>
        <v/>
      </c>
      <c r="J22" s="17">
        <f>IF(B22="","",IF(A22="","",IFERROR(SUMIFS($C$4:$C$123,$A$4:$A$123,"&lt;="&amp;A22,$F$4:$F$123,"&lt;&gt;Rifiuta",$B$4:$B$123,"&lt;&gt;"),"")))</f>
        <v/>
      </c>
      <c r="K22" s="18">
        <f>IF(B22="","",IF(OR(A22="",C22="",D22=""),"Dati da completare",IF(F22="Accetta","Confermato",IF(F22="Rifiuta","Rinuncia",IF(AND(I22&lt;&gt;"",I22&lt;Parametri!$B$6),"Risposta scaduta",IF(IFERROR(J22,1E+99)&lt;=Parametri!$B$4,"Da valutare per subentro","In attesa"))))))</f>
        <v/>
      </c>
      <c r="L22" s="17">
        <f>IF(B22="","",IF(D22="","",IFERROR(IF(Parametri!$B$6&gt;=D22,Parametri!$B$6-D22,0),"")))</f>
        <v/>
      </c>
      <c r="M22" s="13" t="n"/>
    </row>
    <row r="23">
      <c r="A23" s="12" t="n"/>
      <c r="B23" s="13" t="n"/>
      <c r="C23" s="12" t="n"/>
      <c r="D23" s="27" t="n"/>
      <c r="E23" s="27" t="n"/>
      <c r="F23" s="15" t="n"/>
      <c r="G23" s="15" t="n"/>
      <c r="H23" s="15" t="n"/>
      <c r="I23" s="29">
        <f>IF(B23="","",IF(E23="","",IFERROR(E23+Parametri!$B$5,"")))</f>
        <v/>
      </c>
      <c r="J23" s="20">
        <f>IF(B23="","",IF(A23="","",IFERROR(SUMIFS($C$4:$C$123,$A$4:$A$123,"&lt;="&amp;A23,$F$4:$F$123,"&lt;&gt;Rifiuta",$B$4:$B$123,"&lt;&gt;"),"")))</f>
        <v/>
      </c>
      <c r="K23" s="21">
        <f>IF(B23="","",IF(OR(A23="",C23="",D23=""),"Dati da completare",IF(F23="Accetta","Confermato",IF(F23="Rifiuta","Rinuncia",IF(AND(I23&lt;&gt;"",I23&lt;Parametri!$B$6),"Risposta scaduta",IF(IFERROR(J23,1E+99)&lt;=Parametri!$B$4,"Da valutare per subentro","In attesa"))))))</f>
        <v/>
      </c>
      <c r="L23" s="20">
        <f>IF(B23="","",IF(D23="","",IFERROR(IF(Parametri!$B$6&gt;=D23,Parametri!$B$6-D23,0),"")))</f>
        <v/>
      </c>
      <c r="M23" s="13" t="n"/>
    </row>
    <row r="24">
      <c r="A24" s="12" t="n"/>
      <c r="B24" s="13" t="n"/>
      <c r="C24" s="12" t="n"/>
      <c r="D24" s="27" t="n"/>
      <c r="E24" s="27" t="n"/>
      <c r="F24" s="15" t="n"/>
      <c r="G24" s="15" t="n"/>
      <c r="H24" s="15" t="n"/>
      <c r="I24" s="28">
        <f>IF(B24="","",IF(E24="","",IFERROR(E24+Parametri!$B$5,"")))</f>
        <v/>
      </c>
      <c r="J24" s="17">
        <f>IF(B24="","",IF(A24="","",IFERROR(SUMIFS($C$4:$C$123,$A$4:$A$123,"&lt;="&amp;A24,$F$4:$F$123,"&lt;&gt;Rifiuta",$B$4:$B$123,"&lt;&gt;"),"")))</f>
        <v/>
      </c>
      <c r="K24" s="18">
        <f>IF(B24="","",IF(OR(A24="",C24="",D24=""),"Dati da completare",IF(F24="Accetta","Confermato",IF(F24="Rifiuta","Rinuncia",IF(AND(I24&lt;&gt;"",I24&lt;Parametri!$B$6),"Risposta scaduta",IF(IFERROR(J24,1E+99)&lt;=Parametri!$B$4,"Da valutare per subentro","In attesa"))))))</f>
        <v/>
      </c>
      <c r="L24" s="17">
        <f>IF(B24="","",IF(D24="","",IFERROR(IF(Parametri!$B$6&gt;=D24,Parametri!$B$6-D24,0),"")))</f>
        <v/>
      </c>
      <c r="M24" s="13" t="n"/>
    </row>
    <row r="25">
      <c r="A25" s="12" t="n"/>
      <c r="B25" s="13" t="n"/>
      <c r="C25" s="12" t="n"/>
      <c r="D25" s="27" t="n"/>
      <c r="E25" s="27" t="n"/>
      <c r="F25" s="15" t="n"/>
      <c r="G25" s="15" t="n"/>
      <c r="H25" s="15" t="n"/>
      <c r="I25" s="29">
        <f>IF(B25="","",IF(E25="","",IFERROR(E25+Parametri!$B$5,"")))</f>
        <v/>
      </c>
      <c r="J25" s="20">
        <f>IF(B25="","",IF(A25="","",IFERROR(SUMIFS($C$4:$C$123,$A$4:$A$123,"&lt;="&amp;A25,$F$4:$F$123,"&lt;&gt;Rifiuta",$B$4:$B$123,"&lt;&gt;"),"")))</f>
        <v/>
      </c>
      <c r="K25" s="21">
        <f>IF(B25="","",IF(OR(A25="",C25="",D25=""),"Dati da completare",IF(F25="Accetta","Confermato",IF(F25="Rifiuta","Rinuncia",IF(AND(I25&lt;&gt;"",I25&lt;Parametri!$B$6),"Risposta scaduta",IF(IFERROR(J25,1E+99)&lt;=Parametri!$B$4,"Da valutare per subentro","In attesa"))))))</f>
        <v/>
      </c>
      <c r="L25" s="20">
        <f>IF(B25="","",IF(D25="","",IFERROR(IF(Parametri!$B$6&gt;=D25,Parametri!$B$6-D25,0),"")))</f>
        <v/>
      </c>
      <c r="M25" s="13" t="n"/>
    </row>
    <row r="26">
      <c r="A26" s="12" t="n"/>
      <c r="B26" s="13" t="n"/>
      <c r="C26" s="12" t="n"/>
      <c r="D26" s="27" t="n"/>
      <c r="E26" s="27" t="n"/>
      <c r="F26" s="15" t="n"/>
      <c r="G26" s="15" t="n"/>
      <c r="H26" s="15" t="n"/>
      <c r="I26" s="28">
        <f>IF(B26="","",IF(E26="","",IFERROR(E26+Parametri!$B$5,"")))</f>
        <v/>
      </c>
      <c r="J26" s="17">
        <f>IF(B26="","",IF(A26="","",IFERROR(SUMIFS($C$4:$C$123,$A$4:$A$123,"&lt;="&amp;A26,$F$4:$F$123,"&lt;&gt;Rifiuta",$B$4:$B$123,"&lt;&gt;"),"")))</f>
        <v/>
      </c>
      <c r="K26" s="18">
        <f>IF(B26="","",IF(OR(A26="",C26="",D26=""),"Dati da completare",IF(F26="Accetta","Confermato",IF(F26="Rifiuta","Rinuncia",IF(AND(I26&lt;&gt;"",I26&lt;Parametri!$B$6),"Risposta scaduta",IF(IFERROR(J26,1E+99)&lt;=Parametri!$B$4,"Da valutare per subentro","In attesa"))))))</f>
        <v/>
      </c>
      <c r="L26" s="17">
        <f>IF(B26="","",IF(D26="","",IFERROR(IF(Parametri!$B$6&gt;=D26,Parametri!$B$6-D26,0),"")))</f>
        <v/>
      </c>
      <c r="M26" s="13" t="n"/>
    </row>
    <row r="27">
      <c r="A27" s="12" t="n"/>
      <c r="B27" s="13" t="n"/>
      <c r="C27" s="12" t="n"/>
      <c r="D27" s="27" t="n"/>
      <c r="E27" s="27" t="n"/>
      <c r="F27" s="15" t="n"/>
      <c r="G27" s="15" t="n"/>
      <c r="H27" s="15" t="n"/>
      <c r="I27" s="29">
        <f>IF(B27="","",IF(E27="","",IFERROR(E27+Parametri!$B$5,"")))</f>
        <v/>
      </c>
      <c r="J27" s="20">
        <f>IF(B27="","",IF(A27="","",IFERROR(SUMIFS($C$4:$C$123,$A$4:$A$123,"&lt;="&amp;A27,$F$4:$F$123,"&lt;&gt;Rifiuta",$B$4:$B$123,"&lt;&gt;"),"")))</f>
        <v/>
      </c>
      <c r="K27" s="21">
        <f>IF(B27="","",IF(OR(A27="",C27="",D27=""),"Dati da completare",IF(F27="Accetta","Confermato",IF(F27="Rifiuta","Rinuncia",IF(AND(I27&lt;&gt;"",I27&lt;Parametri!$B$6),"Risposta scaduta",IF(IFERROR(J27,1E+99)&lt;=Parametri!$B$4,"Da valutare per subentro","In attesa"))))))</f>
        <v/>
      </c>
      <c r="L27" s="20">
        <f>IF(B27="","",IF(D27="","",IFERROR(IF(Parametri!$B$6&gt;=D27,Parametri!$B$6-D27,0),"")))</f>
        <v/>
      </c>
      <c r="M27" s="13" t="n"/>
    </row>
    <row r="28">
      <c r="A28" s="12" t="n"/>
      <c r="B28" s="13" t="n"/>
      <c r="C28" s="12" t="n"/>
      <c r="D28" s="27" t="n"/>
      <c r="E28" s="27" t="n"/>
      <c r="F28" s="15" t="n"/>
      <c r="G28" s="15" t="n"/>
      <c r="H28" s="15" t="n"/>
      <c r="I28" s="28">
        <f>IF(B28="","",IF(E28="","",IFERROR(E28+Parametri!$B$5,"")))</f>
        <v/>
      </c>
      <c r="J28" s="17">
        <f>IF(B28="","",IF(A28="","",IFERROR(SUMIFS($C$4:$C$123,$A$4:$A$123,"&lt;="&amp;A28,$F$4:$F$123,"&lt;&gt;Rifiuta",$B$4:$B$123,"&lt;&gt;"),"")))</f>
        <v/>
      </c>
      <c r="K28" s="18">
        <f>IF(B28="","",IF(OR(A28="",C28="",D28=""),"Dati da completare",IF(F28="Accetta","Confermato",IF(F28="Rifiuta","Rinuncia",IF(AND(I28&lt;&gt;"",I28&lt;Parametri!$B$6),"Risposta scaduta",IF(IFERROR(J28,1E+99)&lt;=Parametri!$B$4,"Da valutare per subentro","In attesa"))))))</f>
        <v/>
      </c>
      <c r="L28" s="17">
        <f>IF(B28="","",IF(D28="","",IFERROR(IF(Parametri!$B$6&gt;=D28,Parametri!$B$6-D28,0),"")))</f>
        <v/>
      </c>
      <c r="M28" s="13" t="n"/>
    </row>
    <row r="29">
      <c r="A29" s="12" t="n"/>
      <c r="B29" s="13" t="n"/>
      <c r="C29" s="12" t="n"/>
      <c r="D29" s="27" t="n"/>
      <c r="E29" s="27" t="n"/>
      <c r="F29" s="15" t="n"/>
      <c r="G29" s="15" t="n"/>
      <c r="H29" s="15" t="n"/>
      <c r="I29" s="29">
        <f>IF(B29="","",IF(E29="","",IFERROR(E29+Parametri!$B$5,"")))</f>
        <v/>
      </c>
      <c r="J29" s="20">
        <f>IF(B29="","",IF(A29="","",IFERROR(SUMIFS($C$4:$C$123,$A$4:$A$123,"&lt;="&amp;A29,$F$4:$F$123,"&lt;&gt;Rifiuta",$B$4:$B$123,"&lt;&gt;"),"")))</f>
        <v/>
      </c>
      <c r="K29" s="21">
        <f>IF(B29="","",IF(OR(A29="",C29="",D29=""),"Dati da completare",IF(F29="Accetta","Confermato",IF(F29="Rifiuta","Rinuncia",IF(AND(I29&lt;&gt;"",I29&lt;Parametri!$B$6),"Risposta scaduta",IF(IFERROR(J29,1E+99)&lt;=Parametri!$B$4,"Da valutare per subentro","In attesa"))))))</f>
        <v/>
      </c>
      <c r="L29" s="20">
        <f>IF(B29="","",IF(D29="","",IFERROR(IF(Parametri!$B$6&gt;=D29,Parametri!$B$6-D29,0),"")))</f>
        <v/>
      </c>
      <c r="M29" s="13" t="n"/>
    </row>
    <row r="30">
      <c r="A30" s="12" t="n"/>
      <c r="B30" s="13" t="n"/>
      <c r="C30" s="12" t="n"/>
      <c r="D30" s="27" t="n"/>
      <c r="E30" s="27" t="n"/>
      <c r="F30" s="15" t="n"/>
      <c r="G30" s="15" t="n"/>
      <c r="H30" s="15" t="n"/>
      <c r="I30" s="28">
        <f>IF(B30="","",IF(E30="","",IFERROR(E30+Parametri!$B$5,"")))</f>
        <v/>
      </c>
      <c r="J30" s="17">
        <f>IF(B30="","",IF(A30="","",IFERROR(SUMIFS($C$4:$C$123,$A$4:$A$123,"&lt;="&amp;A30,$F$4:$F$123,"&lt;&gt;Rifiuta",$B$4:$B$123,"&lt;&gt;"),"")))</f>
        <v/>
      </c>
      <c r="K30" s="18">
        <f>IF(B30="","",IF(OR(A30="",C30="",D30=""),"Dati da completare",IF(F30="Accetta","Confermato",IF(F30="Rifiuta","Rinuncia",IF(AND(I30&lt;&gt;"",I30&lt;Parametri!$B$6),"Risposta scaduta",IF(IFERROR(J30,1E+99)&lt;=Parametri!$B$4,"Da valutare per subentro","In attesa"))))))</f>
        <v/>
      </c>
      <c r="L30" s="17">
        <f>IF(B30="","",IF(D30="","",IFERROR(IF(Parametri!$B$6&gt;=D30,Parametri!$B$6-D30,0),"")))</f>
        <v/>
      </c>
      <c r="M30" s="13" t="n"/>
    </row>
    <row r="31">
      <c r="A31" s="12" t="n"/>
      <c r="B31" s="13" t="n"/>
      <c r="C31" s="12" t="n"/>
      <c r="D31" s="27" t="n"/>
      <c r="E31" s="27" t="n"/>
      <c r="F31" s="15" t="n"/>
      <c r="G31" s="15" t="n"/>
      <c r="H31" s="15" t="n"/>
      <c r="I31" s="29">
        <f>IF(B31="","",IF(E31="","",IFERROR(E31+Parametri!$B$5,"")))</f>
        <v/>
      </c>
      <c r="J31" s="20">
        <f>IF(B31="","",IF(A31="","",IFERROR(SUMIFS($C$4:$C$123,$A$4:$A$123,"&lt;="&amp;A31,$F$4:$F$123,"&lt;&gt;Rifiuta",$B$4:$B$123,"&lt;&gt;"),"")))</f>
        <v/>
      </c>
      <c r="K31" s="21">
        <f>IF(B31="","",IF(OR(A31="",C31="",D31=""),"Dati da completare",IF(F31="Accetta","Confermato",IF(F31="Rifiuta","Rinuncia",IF(AND(I31&lt;&gt;"",I31&lt;Parametri!$B$6),"Risposta scaduta",IF(IFERROR(J31,1E+99)&lt;=Parametri!$B$4,"Da valutare per subentro","In attesa"))))))</f>
        <v/>
      </c>
      <c r="L31" s="20">
        <f>IF(B31="","",IF(D31="","",IFERROR(IF(Parametri!$B$6&gt;=D31,Parametri!$B$6-D31,0),"")))</f>
        <v/>
      </c>
      <c r="M31" s="13" t="n"/>
    </row>
    <row r="32">
      <c r="A32" s="12" t="n"/>
      <c r="B32" s="13" t="n"/>
      <c r="C32" s="12" t="n"/>
      <c r="D32" s="27" t="n"/>
      <c r="E32" s="27" t="n"/>
      <c r="F32" s="15" t="n"/>
      <c r="G32" s="15" t="n"/>
      <c r="H32" s="15" t="n"/>
      <c r="I32" s="28">
        <f>IF(B32="","",IF(E32="","",IFERROR(E32+Parametri!$B$5,"")))</f>
        <v/>
      </c>
      <c r="J32" s="17">
        <f>IF(B32="","",IF(A32="","",IFERROR(SUMIFS($C$4:$C$123,$A$4:$A$123,"&lt;="&amp;A32,$F$4:$F$123,"&lt;&gt;Rifiuta",$B$4:$B$123,"&lt;&gt;"),"")))</f>
        <v/>
      </c>
      <c r="K32" s="18">
        <f>IF(B32="","",IF(OR(A32="",C32="",D32=""),"Dati da completare",IF(F32="Accetta","Confermato",IF(F32="Rifiuta","Rinuncia",IF(AND(I32&lt;&gt;"",I32&lt;Parametri!$B$6),"Risposta scaduta",IF(IFERROR(J32,1E+99)&lt;=Parametri!$B$4,"Da valutare per subentro","In attesa"))))))</f>
        <v/>
      </c>
      <c r="L32" s="17">
        <f>IF(B32="","",IF(D32="","",IFERROR(IF(Parametri!$B$6&gt;=D32,Parametri!$B$6-D32,0),"")))</f>
        <v/>
      </c>
      <c r="M32" s="13" t="n"/>
    </row>
    <row r="33">
      <c r="A33" s="12" t="n"/>
      <c r="B33" s="13" t="n"/>
      <c r="C33" s="12" t="n"/>
      <c r="D33" s="27" t="n"/>
      <c r="E33" s="27" t="n"/>
      <c r="F33" s="15" t="n"/>
      <c r="G33" s="15" t="n"/>
      <c r="H33" s="15" t="n"/>
      <c r="I33" s="29">
        <f>IF(B33="","",IF(E33="","",IFERROR(E33+Parametri!$B$5,"")))</f>
        <v/>
      </c>
      <c r="J33" s="20">
        <f>IF(B33="","",IF(A33="","",IFERROR(SUMIFS($C$4:$C$123,$A$4:$A$123,"&lt;="&amp;A33,$F$4:$F$123,"&lt;&gt;Rifiuta",$B$4:$B$123,"&lt;&gt;"),"")))</f>
        <v/>
      </c>
      <c r="K33" s="21">
        <f>IF(B33="","",IF(OR(A33="",C33="",D33=""),"Dati da completare",IF(F33="Accetta","Confermato",IF(F33="Rifiuta","Rinuncia",IF(AND(I33&lt;&gt;"",I33&lt;Parametri!$B$6),"Risposta scaduta",IF(IFERROR(J33,1E+99)&lt;=Parametri!$B$4,"Da valutare per subentro","In attesa"))))))</f>
        <v/>
      </c>
      <c r="L33" s="20">
        <f>IF(B33="","",IF(D33="","",IFERROR(IF(Parametri!$B$6&gt;=D33,Parametri!$B$6-D33,0),"")))</f>
        <v/>
      </c>
      <c r="M33" s="13" t="n"/>
    </row>
    <row r="34">
      <c r="A34" s="12" t="n"/>
      <c r="B34" s="13" t="n"/>
      <c r="C34" s="12" t="n"/>
      <c r="D34" s="27" t="n"/>
      <c r="E34" s="27" t="n"/>
      <c r="F34" s="15" t="n"/>
      <c r="G34" s="15" t="n"/>
      <c r="H34" s="15" t="n"/>
      <c r="I34" s="28">
        <f>IF(B34="","",IF(E34="","",IFERROR(E34+Parametri!$B$5,"")))</f>
        <v/>
      </c>
      <c r="J34" s="17">
        <f>IF(B34="","",IF(A34="","",IFERROR(SUMIFS($C$4:$C$123,$A$4:$A$123,"&lt;="&amp;A34,$F$4:$F$123,"&lt;&gt;Rifiuta",$B$4:$B$123,"&lt;&gt;"),"")))</f>
        <v/>
      </c>
      <c r="K34" s="18">
        <f>IF(B34="","",IF(OR(A34="",C34="",D34=""),"Dati da completare",IF(F34="Accetta","Confermato",IF(F34="Rifiuta","Rinuncia",IF(AND(I34&lt;&gt;"",I34&lt;Parametri!$B$6),"Risposta scaduta",IF(IFERROR(J34,1E+99)&lt;=Parametri!$B$4,"Da valutare per subentro","In attesa"))))))</f>
        <v/>
      </c>
      <c r="L34" s="17">
        <f>IF(B34="","",IF(D34="","",IFERROR(IF(Parametri!$B$6&gt;=D34,Parametri!$B$6-D34,0),"")))</f>
        <v/>
      </c>
      <c r="M34" s="13" t="n"/>
    </row>
    <row r="35">
      <c r="A35" s="12" t="n"/>
      <c r="B35" s="13" t="n"/>
      <c r="C35" s="12" t="n"/>
      <c r="D35" s="27" t="n"/>
      <c r="E35" s="27" t="n"/>
      <c r="F35" s="15" t="n"/>
      <c r="G35" s="15" t="n"/>
      <c r="H35" s="15" t="n"/>
      <c r="I35" s="29">
        <f>IF(B35="","",IF(E35="","",IFERROR(E35+Parametri!$B$5,"")))</f>
        <v/>
      </c>
      <c r="J35" s="20">
        <f>IF(B35="","",IF(A35="","",IFERROR(SUMIFS($C$4:$C$123,$A$4:$A$123,"&lt;="&amp;A35,$F$4:$F$123,"&lt;&gt;Rifiuta",$B$4:$B$123,"&lt;&gt;"),"")))</f>
        <v/>
      </c>
      <c r="K35" s="21">
        <f>IF(B35="","",IF(OR(A35="",C35="",D35=""),"Dati da completare",IF(F35="Accetta","Confermato",IF(F35="Rifiuta","Rinuncia",IF(AND(I35&lt;&gt;"",I35&lt;Parametri!$B$6),"Risposta scaduta",IF(IFERROR(J35,1E+99)&lt;=Parametri!$B$4,"Da valutare per subentro","In attesa"))))))</f>
        <v/>
      </c>
      <c r="L35" s="20">
        <f>IF(B35="","",IF(D35="","",IFERROR(IF(Parametri!$B$6&gt;=D35,Parametri!$B$6-D35,0),"")))</f>
        <v/>
      </c>
      <c r="M35" s="13" t="n"/>
    </row>
    <row r="36">
      <c r="A36" s="12" t="n"/>
      <c r="B36" s="13" t="n"/>
      <c r="C36" s="12" t="n"/>
      <c r="D36" s="27" t="n"/>
      <c r="E36" s="27" t="n"/>
      <c r="F36" s="15" t="n"/>
      <c r="G36" s="15" t="n"/>
      <c r="H36" s="15" t="n"/>
      <c r="I36" s="28">
        <f>IF(B36="","",IF(E36="","",IFERROR(E36+Parametri!$B$5,"")))</f>
        <v/>
      </c>
      <c r="J36" s="17">
        <f>IF(B36="","",IF(A36="","",IFERROR(SUMIFS($C$4:$C$123,$A$4:$A$123,"&lt;="&amp;A36,$F$4:$F$123,"&lt;&gt;Rifiuta",$B$4:$B$123,"&lt;&gt;"),"")))</f>
        <v/>
      </c>
      <c r="K36" s="18">
        <f>IF(B36="","",IF(OR(A36="",C36="",D36=""),"Dati da completare",IF(F36="Accetta","Confermato",IF(F36="Rifiuta","Rinuncia",IF(AND(I36&lt;&gt;"",I36&lt;Parametri!$B$6),"Risposta scaduta",IF(IFERROR(J36,1E+99)&lt;=Parametri!$B$4,"Da valutare per subentro","In attesa"))))))</f>
        <v/>
      </c>
      <c r="L36" s="17">
        <f>IF(B36="","",IF(D36="","",IFERROR(IF(Parametri!$B$6&gt;=D36,Parametri!$B$6-D36,0),"")))</f>
        <v/>
      </c>
      <c r="M36" s="13" t="n"/>
    </row>
    <row r="37">
      <c r="A37" s="12" t="n"/>
      <c r="B37" s="13" t="n"/>
      <c r="C37" s="12" t="n"/>
      <c r="D37" s="27" t="n"/>
      <c r="E37" s="27" t="n"/>
      <c r="F37" s="15" t="n"/>
      <c r="G37" s="15" t="n"/>
      <c r="H37" s="15" t="n"/>
      <c r="I37" s="29">
        <f>IF(B37="","",IF(E37="","",IFERROR(E37+Parametri!$B$5,"")))</f>
        <v/>
      </c>
      <c r="J37" s="20">
        <f>IF(B37="","",IF(A37="","",IFERROR(SUMIFS($C$4:$C$123,$A$4:$A$123,"&lt;="&amp;A37,$F$4:$F$123,"&lt;&gt;Rifiuta",$B$4:$B$123,"&lt;&gt;"),"")))</f>
        <v/>
      </c>
      <c r="K37" s="21">
        <f>IF(B37="","",IF(OR(A37="",C37="",D37=""),"Dati da completare",IF(F37="Accetta","Confermato",IF(F37="Rifiuta","Rinuncia",IF(AND(I37&lt;&gt;"",I37&lt;Parametri!$B$6),"Risposta scaduta",IF(IFERROR(J37,1E+99)&lt;=Parametri!$B$4,"Da valutare per subentro","In attesa"))))))</f>
        <v/>
      </c>
      <c r="L37" s="20">
        <f>IF(B37="","",IF(D37="","",IFERROR(IF(Parametri!$B$6&gt;=D37,Parametri!$B$6-D37,0),"")))</f>
        <v/>
      </c>
      <c r="M37" s="13" t="n"/>
    </row>
    <row r="38">
      <c r="A38" s="12" t="n"/>
      <c r="B38" s="13" t="n"/>
      <c r="C38" s="12" t="n"/>
      <c r="D38" s="27" t="n"/>
      <c r="E38" s="27" t="n"/>
      <c r="F38" s="15" t="n"/>
      <c r="G38" s="15" t="n"/>
      <c r="H38" s="15" t="n"/>
      <c r="I38" s="28">
        <f>IF(B38="","",IF(E38="","",IFERROR(E38+Parametri!$B$5,"")))</f>
        <v/>
      </c>
      <c r="J38" s="17">
        <f>IF(B38="","",IF(A38="","",IFERROR(SUMIFS($C$4:$C$123,$A$4:$A$123,"&lt;="&amp;A38,$F$4:$F$123,"&lt;&gt;Rifiuta",$B$4:$B$123,"&lt;&gt;"),"")))</f>
        <v/>
      </c>
      <c r="K38" s="18">
        <f>IF(B38="","",IF(OR(A38="",C38="",D38=""),"Dati da completare",IF(F38="Accetta","Confermato",IF(F38="Rifiuta","Rinuncia",IF(AND(I38&lt;&gt;"",I38&lt;Parametri!$B$6),"Risposta scaduta",IF(IFERROR(J38,1E+99)&lt;=Parametri!$B$4,"Da valutare per subentro","In attesa"))))))</f>
        <v/>
      </c>
      <c r="L38" s="17">
        <f>IF(B38="","",IF(D38="","",IFERROR(IF(Parametri!$B$6&gt;=D38,Parametri!$B$6-D38,0),"")))</f>
        <v/>
      </c>
      <c r="M38" s="13" t="n"/>
    </row>
    <row r="39">
      <c r="A39" s="12" t="n"/>
      <c r="B39" s="13" t="n"/>
      <c r="C39" s="12" t="n"/>
      <c r="D39" s="27" t="n"/>
      <c r="E39" s="27" t="n"/>
      <c r="F39" s="15" t="n"/>
      <c r="G39" s="15" t="n"/>
      <c r="H39" s="15" t="n"/>
      <c r="I39" s="29">
        <f>IF(B39="","",IF(E39="","",IFERROR(E39+Parametri!$B$5,"")))</f>
        <v/>
      </c>
      <c r="J39" s="20">
        <f>IF(B39="","",IF(A39="","",IFERROR(SUMIFS($C$4:$C$123,$A$4:$A$123,"&lt;="&amp;A39,$F$4:$F$123,"&lt;&gt;Rifiuta",$B$4:$B$123,"&lt;&gt;"),"")))</f>
        <v/>
      </c>
      <c r="K39" s="21">
        <f>IF(B39="","",IF(OR(A39="",C39="",D39=""),"Dati da completare",IF(F39="Accetta","Confermato",IF(F39="Rifiuta","Rinuncia",IF(AND(I39&lt;&gt;"",I39&lt;Parametri!$B$6),"Risposta scaduta",IF(IFERROR(J39,1E+99)&lt;=Parametri!$B$4,"Da valutare per subentro","In attesa"))))))</f>
        <v/>
      </c>
      <c r="L39" s="20">
        <f>IF(B39="","",IF(D39="","",IFERROR(IF(Parametri!$B$6&gt;=D39,Parametri!$B$6-D39,0),"")))</f>
        <v/>
      </c>
      <c r="M39" s="13" t="n"/>
    </row>
    <row r="40">
      <c r="A40" s="12" t="n"/>
      <c r="B40" s="13" t="n"/>
      <c r="C40" s="12" t="n"/>
      <c r="D40" s="27" t="n"/>
      <c r="E40" s="27" t="n"/>
      <c r="F40" s="15" t="n"/>
      <c r="G40" s="15" t="n"/>
      <c r="H40" s="15" t="n"/>
      <c r="I40" s="28">
        <f>IF(B40="","",IF(E40="","",IFERROR(E40+Parametri!$B$5,"")))</f>
        <v/>
      </c>
      <c r="J40" s="17">
        <f>IF(B40="","",IF(A40="","",IFERROR(SUMIFS($C$4:$C$123,$A$4:$A$123,"&lt;="&amp;A40,$F$4:$F$123,"&lt;&gt;Rifiuta",$B$4:$B$123,"&lt;&gt;"),"")))</f>
        <v/>
      </c>
      <c r="K40" s="18">
        <f>IF(B40="","",IF(OR(A40="",C40="",D40=""),"Dati da completare",IF(F40="Accetta","Confermato",IF(F40="Rifiuta","Rinuncia",IF(AND(I40&lt;&gt;"",I40&lt;Parametri!$B$6),"Risposta scaduta",IF(IFERROR(J40,1E+99)&lt;=Parametri!$B$4,"Da valutare per subentro","In attesa"))))))</f>
        <v/>
      </c>
      <c r="L40" s="17">
        <f>IF(B40="","",IF(D40="","",IFERROR(IF(Parametri!$B$6&gt;=D40,Parametri!$B$6-D40,0),"")))</f>
        <v/>
      </c>
      <c r="M40" s="13" t="n"/>
    </row>
    <row r="41">
      <c r="A41" s="12" t="n"/>
      <c r="B41" s="13" t="n"/>
      <c r="C41" s="12" t="n"/>
      <c r="D41" s="27" t="n"/>
      <c r="E41" s="27" t="n"/>
      <c r="F41" s="15" t="n"/>
      <c r="G41" s="15" t="n"/>
      <c r="H41" s="15" t="n"/>
      <c r="I41" s="29">
        <f>IF(B41="","",IF(E41="","",IFERROR(E41+Parametri!$B$5,"")))</f>
        <v/>
      </c>
      <c r="J41" s="20">
        <f>IF(B41="","",IF(A41="","",IFERROR(SUMIFS($C$4:$C$123,$A$4:$A$123,"&lt;="&amp;A41,$F$4:$F$123,"&lt;&gt;Rifiuta",$B$4:$B$123,"&lt;&gt;"),"")))</f>
        <v/>
      </c>
      <c r="K41" s="21">
        <f>IF(B41="","",IF(OR(A41="",C41="",D41=""),"Dati da completare",IF(F41="Accetta","Confermato",IF(F41="Rifiuta","Rinuncia",IF(AND(I41&lt;&gt;"",I41&lt;Parametri!$B$6),"Risposta scaduta",IF(IFERROR(J41,1E+99)&lt;=Parametri!$B$4,"Da valutare per subentro","In attesa"))))))</f>
        <v/>
      </c>
      <c r="L41" s="20">
        <f>IF(B41="","",IF(D41="","",IFERROR(IF(Parametri!$B$6&gt;=D41,Parametri!$B$6-D41,0),"")))</f>
        <v/>
      </c>
      <c r="M41" s="13" t="n"/>
    </row>
    <row r="42">
      <c r="A42" s="12" t="n"/>
      <c r="B42" s="13" t="n"/>
      <c r="C42" s="12" t="n"/>
      <c r="D42" s="27" t="n"/>
      <c r="E42" s="27" t="n"/>
      <c r="F42" s="15" t="n"/>
      <c r="G42" s="15" t="n"/>
      <c r="H42" s="15" t="n"/>
      <c r="I42" s="28">
        <f>IF(B42="","",IF(E42="","",IFERROR(E42+Parametri!$B$5,"")))</f>
        <v/>
      </c>
      <c r="J42" s="17">
        <f>IF(B42="","",IF(A42="","",IFERROR(SUMIFS($C$4:$C$123,$A$4:$A$123,"&lt;="&amp;A42,$F$4:$F$123,"&lt;&gt;Rifiuta",$B$4:$B$123,"&lt;&gt;"),"")))</f>
        <v/>
      </c>
      <c r="K42" s="18">
        <f>IF(B42="","",IF(OR(A42="",C42="",D42=""),"Dati da completare",IF(F42="Accetta","Confermato",IF(F42="Rifiuta","Rinuncia",IF(AND(I42&lt;&gt;"",I42&lt;Parametri!$B$6),"Risposta scaduta",IF(IFERROR(J42,1E+99)&lt;=Parametri!$B$4,"Da valutare per subentro","In attesa"))))))</f>
        <v/>
      </c>
      <c r="L42" s="17">
        <f>IF(B42="","",IF(D42="","",IFERROR(IF(Parametri!$B$6&gt;=D42,Parametri!$B$6-D42,0),"")))</f>
        <v/>
      </c>
      <c r="M42" s="13" t="n"/>
    </row>
    <row r="43">
      <c r="A43" s="12" t="n"/>
      <c r="B43" s="13" t="n"/>
      <c r="C43" s="12" t="n"/>
      <c r="D43" s="27" t="n"/>
      <c r="E43" s="27" t="n"/>
      <c r="F43" s="15" t="n"/>
      <c r="G43" s="15" t="n"/>
      <c r="H43" s="15" t="n"/>
      <c r="I43" s="29">
        <f>IF(B43="","",IF(E43="","",IFERROR(E43+Parametri!$B$5,"")))</f>
        <v/>
      </c>
      <c r="J43" s="20">
        <f>IF(B43="","",IF(A43="","",IFERROR(SUMIFS($C$4:$C$123,$A$4:$A$123,"&lt;="&amp;A43,$F$4:$F$123,"&lt;&gt;Rifiuta",$B$4:$B$123,"&lt;&gt;"),"")))</f>
        <v/>
      </c>
      <c r="K43" s="21">
        <f>IF(B43="","",IF(OR(A43="",C43="",D43=""),"Dati da completare",IF(F43="Accetta","Confermato",IF(F43="Rifiuta","Rinuncia",IF(AND(I43&lt;&gt;"",I43&lt;Parametri!$B$6),"Risposta scaduta",IF(IFERROR(J43,1E+99)&lt;=Parametri!$B$4,"Da valutare per subentro","In attesa"))))))</f>
        <v/>
      </c>
      <c r="L43" s="20">
        <f>IF(B43="","",IF(D43="","",IFERROR(IF(Parametri!$B$6&gt;=D43,Parametri!$B$6-D43,0),"")))</f>
        <v/>
      </c>
      <c r="M43" s="13" t="n"/>
    </row>
    <row r="44">
      <c r="A44" s="12" t="n"/>
      <c r="B44" s="13" t="n"/>
      <c r="C44" s="12" t="n"/>
      <c r="D44" s="27" t="n"/>
      <c r="E44" s="27" t="n"/>
      <c r="F44" s="15" t="n"/>
      <c r="G44" s="15" t="n"/>
      <c r="H44" s="15" t="n"/>
      <c r="I44" s="28">
        <f>IF(B44="","",IF(E44="","",IFERROR(E44+Parametri!$B$5,"")))</f>
        <v/>
      </c>
      <c r="J44" s="17">
        <f>IF(B44="","",IF(A44="","",IFERROR(SUMIFS($C$4:$C$123,$A$4:$A$123,"&lt;="&amp;A44,$F$4:$F$123,"&lt;&gt;Rifiuta",$B$4:$B$123,"&lt;&gt;"),"")))</f>
        <v/>
      </c>
      <c r="K44" s="18">
        <f>IF(B44="","",IF(OR(A44="",C44="",D44=""),"Dati da completare",IF(F44="Accetta","Confermato",IF(F44="Rifiuta","Rinuncia",IF(AND(I44&lt;&gt;"",I44&lt;Parametri!$B$6),"Risposta scaduta",IF(IFERROR(J44,1E+99)&lt;=Parametri!$B$4,"Da valutare per subentro","In attesa"))))))</f>
        <v/>
      </c>
      <c r="L44" s="17">
        <f>IF(B44="","",IF(D44="","",IFERROR(IF(Parametri!$B$6&gt;=D44,Parametri!$B$6-D44,0),"")))</f>
        <v/>
      </c>
      <c r="M44" s="13" t="n"/>
    </row>
    <row r="45">
      <c r="A45" s="12" t="n"/>
      <c r="B45" s="13" t="n"/>
      <c r="C45" s="12" t="n"/>
      <c r="D45" s="27" t="n"/>
      <c r="E45" s="27" t="n"/>
      <c r="F45" s="15" t="n"/>
      <c r="G45" s="15" t="n"/>
      <c r="H45" s="15" t="n"/>
      <c r="I45" s="29">
        <f>IF(B45="","",IF(E45="","",IFERROR(E45+Parametri!$B$5,"")))</f>
        <v/>
      </c>
      <c r="J45" s="20">
        <f>IF(B45="","",IF(A45="","",IFERROR(SUMIFS($C$4:$C$123,$A$4:$A$123,"&lt;="&amp;A45,$F$4:$F$123,"&lt;&gt;Rifiuta",$B$4:$B$123,"&lt;&gt;"),"")))</f>
        <v/>
      </c>
      <c r="K45" s="21">
        <f>IF(B45="","",IF(OR(A45="",C45="",D45=""),"Dati da completare",IF(F45="Accetta","Confermato",IF(F45="Rifiuta","Rinuncia",IF(AND(I45&lt;&gt;"",I45&lt;Parametri!$B$6),"Risposta scaduta",IF(IFERROR(J45,1E+99)&lt;=Parametri!$B$4,"Da valutare per subentro","In attesa"))))))</f>
        <v/>
      </c>
      <c r="L45" s="20">
        <f>IF(B45="","",IF(D45="","",IFERROR(IF(Parametri!$B$6&gt;=D45,Parametri!$B$6-D45,0),"")))</f>
        <v/>
      </c>
      <c r="M45" s="13" t="n"/>
    </row>
    <row r="46">
      <c r="A46" s="12" t="n"/>
      <c r="B46" s="13" t="n"/>
      <c r="C46" s="12" t="n"/>
      <c r="D46" s="27" t="n"/>
      <c r="E46" s="27" t="n"/>
      <c r="F46" s="15" t="n"/>
      <c r="G46" s="15" t="n"/>
      <c r="H46" s="15" t="n"/>
      <c r="I46" s="28">
        <f>IF(B46="","",IF(E46="","",IFERROR(E46+Parametri!$B$5,"")))</f>
        <v/>
      </c>
      <c r="J46" s="17">
        <f>IF(B46="","",IF(A46="","",IFERROR(SUMIFS($C$4:$C$123,$A$4:$A$123,"&lt;="&amp;A46,$F$4:$F$123,"&lt;&gt;Rifiuta",$B$4:$B$123,"&lt;&gt;"),"")))</f>
        <v/>
      </c>
      <c r="K46" s="18">
        <f>IF(B46="","",IF(OR(A46="",C46="",D46=""),"Dati da completare",IF(F46="Accetta","Confermato",IF(F46="Rifiuta","Rinuncia",IF(AND(I46&lt;&gt;"",I46&lt;Parametri!$B$6),"Risposta scaduta",IF(IFERROR(J46,1E+99)&lt;=Parametri!$B$4,"Da valutare per subentro","In attesa"))))))</f>
        <v/>
      </c>
      <c r="L46" s="17">
        <f>IF(B46="","",IF(D46="","",IFERROR(IF(Parametri!$B$6&gt;=D46,Parametri!$B$6-D46,0),"")))</f>
        <v/>
      </c>
      <c r="M46" s="13" t="n"/>
    </row>
    <row r="47">
      <c r="A47" s="12" t="n"/>
      <c r="B47" s="13" t="n"/>
      <c r="C47" s="12" t="n"/>
      <c r="D47" s="27" t="n"/>
      <c r="E47" s="27" t="n"/>
      <c r="F47" s="15" t="n"/>
      <c r="G47" s="15" t="n"/>
      <c r="H47" s="15" t="n"/>
      <c r="I47" s="29">
        <f>IF(B47="","",IF(E47="","",IFERROR(E47+Parametri!$B$5,"")))</f>
        <v/>
      </c>
      <c r="J47" s="20">
        <f>IF(B47="","",IF(A47="","",IFERROR(SUMIFS($C$4:$C$123,$A$4:$A$123,"&lt;="&amp;A47,$F$4:$F$123,"&lt;&gt;Rifiuta",$B$4:$B$123,"&lt;&gt;"),"")))</f>
        <v/>
      </c>
      <c r="K47" s="21">
        <f>IF(B47="","",IF(OR(A47="",C47="",D47=""),"Dati da completare",IF(F47="Accetta","Confermato",IF(F47="Rifiuta","Rinuncia",IF(AND(I47&lt;&gt;"",I47&lt;Parametri!$B$6),"Risposta scaduta",IF(IFERROR(J47,1E+99)&lt;=Parametri!$B$4,"Da valutare per subentro","In attesa"))))))</f>
        <v/>
      </c>
      <c r="L47" s="20">
        <f>IF(B47="","",IF(D47="","",IFERROR(IF(Parametri!$B$6&gt;=D47,Parametri!$B$6-D47,0),"")))</f>
        <v/>
      </c>
      <c r="M47" s="13" t="n"/>
    </row>
    <row r="48">
      <c r="A48" s="12" t="n"/>
      <c r="B48" s="13" t="n"/>
      <c r="C48" s="12" t="n"/>
      <c r="D48" s="27" t="n"/>
      <c r="E48" s="27" t="n"/>
      <c r="F48" s="15" t="n"/>
      <c r="G48" s="15" t="n"/>
      <c r="H48" s="15" t="n"/>
      <c r="I48" s="28">
        <f>IF(B48="","",IF(E48="","",IFERROR(E48+Parametri!$B$5,"")))</f>
        <v/>
      </c>
      <c r="J48" s="17">
        <f>IF(B48="","",IF(A48="","",IFERROR(SUMIFS($C$4:$C$123,$A$4:$A$123,"&lt;="&amp;A48,$F$4:$F$123,"&lt;&gt;Rifiuta",$B$4:$B$123,"&lt;&gt;"),"")))</f>
        <v/>
      </c>
      <c r="K48" s="18">
        <f>IF(B48="","",IF(OR(A48="",C48="",D48=""),"Dati da completare",IF(F48="Accetta","Confermato",IF(F48="Rifiuta","Rinuncia",IF(AND(I48&lt;&gt;"",I48&lt;Parametri!$B$6),"Risposta scaduta",IF(IFERROR(J48,1E+99)&lt;=Parametri!$B$4,"Da valutare per subentro","In attesa"))))))</f>
        <v/>
      </c>
      <c r="L48" s="17">
        <f>IF(B48="","",IF(D48="","",IFERROR(IF(Parametri!$B$6&gt;=D48,Parametri!$B$6-D48,0),"")))</f>
        <v/>
      </c>
      <c r="M48" s="13" t="n"/>
    </row>
    <row r="49">
      <c r="A49" s="12" t="n"/>
      <c r="B49" s="13" t="n"/>
      <c r="C49" s="12" t="n"/>
      <c r="D49" s="27" t="n"/>
      <c r="E49" s="27" t="n"/>
      <c r="F49" s="15" t="n"/>
      <c r="G49" s="15" t="n"/>
      <c r="H49" s="15" t="n"/>
      <c r="I49" s="29">
        <f>IF(B49="","",IF(E49="","",IFERROR(E49+Parametri!$B$5,"")))</f>
        <v/>
      </c>
      <c r="J49" s="20">
        <f>IF(B49="","",IF(A49="","",IFERROR(SUMIFS($C$4:$C$123,$A$4:$A$123,"&lt;="&amp;A49,$F$4:$F$123,"&lt;&gt;Rifiuta",$B$4:$B$123,"&lt;&gt;"),"")))</f>
        <v/>
      </c>
      <c r="K49" s="21">
        <f>IF(B49="","",IF(OR(A49="",C49="",D49=""),"Dati da completare",IF(F49="Accetta","Confermato",IF(F49="Rifiuta","Rinuncia",IF(AND(I49&lt;&gt;"",I49&lt;Parametri!$B$6),"Risposta scaduta",IF(IFERROR(J49,1E+99)&lt;=Parametri!$B$4,"Da valutare per subentro","In attesa"))))))</f>
        <v/>
      </c>
      <c r="L49" s="20">
        <f>IF(B49="","",IF(D49="","",IFERROR(IF(Parametri!$B$6&gt;=D49,Parametri!$B$6-D49,0),"")))</f>
        <v/>
      </c>
      <c r="M49" s="13" t="n"/>
    </row>
    <row r="50">
      <c r="A50" s="12" t="n"/>
      <c r="B50" s="13" t="n"/>
      <c r="C50" s="12" t="n"/>
      <c r="D50" s="27" t="n"/>
      <c r="E50" s="27" t="n"/>
      <c r="F50" s="15" t="n"/>
      <c r="G50" s="15" t="n"/>
      <c r="H50" s="15" t="n"/>
      <c r="I50" s="28">
        <f>IF(B50="","",IF(E50="","",IFERROR(E50+Parametri!$B$5,"")))</f>
        <v/>
      </c>
      <c r="J50" s="17">
        <f>IF(B50="","",IF(A50="","",IFERROR(SUMIFS($C$4:$C$123,$A$4:$A$123,"&lt;="&amp;A50,$F$4:$F$123,"&lt;&gt;Rifiuta",$B$4:$B$123,"&lt;&gt;"),"")))</f>
        <v/>
      </c>
      <c r="K50" s="18">
        <f>IF(B50="","",IF(OR(A50="",C50="",D50=""),"Dati da completare",IF(F50="Accetta","Confermato",IF(F50="Rifiuta","Rinuncia",IF(AND(I50&lt;&gt;"",I50&lt;Parametri!$B$6),"Risposta scaduta",IF(IFERROR(J50,1E+99)&lt;=Parametri!$B$4,"Da valutare per subentro","In attesa"))))))</f>
        <v/>
      </c>
      <c r="L50" s="17">
        <f>IF(B50="","",IF(D50="","",IFERROR(IF(Parametri!$B$6&gt;=D50,Parametri!$B$6-D50,0),"")))</f>
        <v/>
      </c>
      <c r="M50" s="13" t="n"/>
    </row>
    <row r="51">
      <c r="A51" s="12" t="n"/>
      <c r="B51" s="13" t="n"/>
      <c r="C51" s="12" t="n"/>
      <c r="D51" s="27" t="n"/>
      <c r="E51" s="27" t="n"/>
      <c r="F51" s="15" t="n"/>
      <c r="G51" s="15" t="n"/>
      <c r="H51" s="15" t="n"/>
      <c r="I51" s="29">
        <f>IF(B51="","",IF(E51="","",IFERROR(E51+Parametri!$B$5,"")))</f>
        <v/>
      </c>
      <c r="J51" s="20">
        <f>IF(B51="","",IF(A51="","",IFERROR(SUMIFS($C$4:$C$123,$A$4:$A$123,"&lt;="&amp;A51,$F$4:$F$123,"&lt;&gt;Rifiuta",$B$4:$B$123,"&lt;&gt;"),"")))</f>
        <v/>
      </c>
      <c r="K51" s="21">
        <f>IF(B51="","",IF(OR(A51="",C51="",D51=""),"Dati da completare",IF(F51="Accetta","Confermato",IF(F51="Rifiuta","Rinuncia",IF(AND(I51&lt;&gt;"",I51&lt;Parametri!$B$6),"Risposta scaduta",IF(IFERROR(J51,1E+99)&lt;=Parametri!$B$4,"Da valutare per subentro","In attesa"))))))</f>
        <v/>
      </c>
      <c r="L51" s="20">
        <f>IF(B51="","",IF(D51="","",IFERROR(IF(Parametri!$B$6&gt;=D51,Parametri!$B$6-D51,0),"")))</f>
        <v/>
      </c>
      <c r="M51" s="13" t="n"/>
    </row>
    <row r="52">
      <c r="A52" s="12" t="n"/>
      <c r="B52" s="13" t="n"/>
      <c r="C52" s="12" t="n"/>
      <c r="D52" s="27" t="n"/>
      <c r="E52" s="27" t="n"/>
      <c r="F52" s="15" t="n"/>
      <c r="G52" s="15" t="n"/>
      <c r="H52" s="15" t="n"/>
      <c r="I52" s="28">
        <f>IF(B52="","",IF(E52="","",IFERROR(E52+Parametri!$B$5,"")))</f>
        <v/>
      </c>
      <c r="J52" s="17">
        <f>IF(B52="","",IF(A52="","",IFERROR(SUMIFS($C$4:$C$123,$A$4:$A$123,"&lt;="&amp;A52,$F$4:$F$123,"&lt;&gt;Rifiuta",$B$4:$B$123,"&lt;&gt;"),"")))</f>
        <v/>
      </c>
      <c r="K52" s="18">
        <f>IF(B52="","",IF(OR(A52="",C52="",D52=""),"Dati da completare",IF(F52="Accetta","Confermato",IF(F52="Rifiuta","Rinuncia",IF(AND(I52&lt;&gt;"",I52&lt;Parametri!$B$6),"Risposta scaduta",IF(IFERROR(J52,1E+99)&lt;=Parametri!$B$4,"Da valutare per subentro","In attesa"))))))</f>
        <v/>
      </c>
      <c r="L52" s="17">
        <f>IF(B52="","",IF(D52="","",IFERROR(IF(Parametri!$B$6&gt;=D52,Parametri!$B$6-D52,0),"")))</f>
        <v/>
      </c>
      <c r="M52" s="13" t="n"/>
    </row>
    <row r="53">
      <c r="A53" s="12" t="n"/>
      <c r="B53" s="13" t="n"/>
      <c r="C53" s="12" t="n"/>
      <c r="D53" s="27" t="n"/>
      <c r="E53" s="27" t="n"/>
      <c r="F53" s="15" t="n"/>
      <c r="G53" s="15" t="n"/>
      <c r="H53" s="15" t="n"/>
      <c r="I53" s="29">
        <f>IF(B53="","",IF(E53="","",IFERROR(E53+Parametri!$B$5,"")))</f>
        <v/>
      </c>
      <c r="J53" s="20">
        <f>IF(B53="","",IF(A53="","",IFERROR(SUMIFS($C$4:$C$123,$A$4:$A$123,"&lt;="&amp;A53,$F$4:$F$123,"&lt;&gt;Rifiuta",$B$4:$B$123,"&lt;&gt;"),"")))</f>
        <v/>
      </c>
      <c r="K53" s="21">
        <f>IF(B53="","",IF(OR(A53="",C53="",D53=""),"Dati da completare",IF(F53="Accetta","Confermato",IF(F53="Rifiuta","Rinuncia",IF(AND(I53&lt;&gt;"",I53&lt;Parametri!$B$6),"Risposta scaduta",IF(IFERROR(J53,1E+99)&lt;=Parametri!$B$4,"Da valutare per subentro","In attesa"))))))</f>
        <v/>
      </c>
      <c r="L53" s="20">
        <f>IF(B53="","",IF(D53="","",IFERROR(IF(Parametri!$B$6&gt;=D53,Parametri!$B$6-D53,0),"")))</f>
        <v/>
      </c>
      <c r="M53" s="13" t="n"/>
    </row>
    <row r="54">
      <c r="A54" s="12" t="n"/>
      <c r="B54" s="13" t="n"/>
      <c r="C54" s="12" t="n"/>
      <c r="D54" s="27" t="n"/>
      <c r="E54" s="27" t="n"/>
      <c r="F54" s="15" t="n"/>
      <c r="G54" s="15" t="n"/>
      <c r="H54" s="15" t="n"/>
      <c r="I54" s="28">
        <f>IF(B54="","",IF(E54="","",IFERROR(E54+Parametri!$B$5,"")))</f>
        <v/>
      </c>
      <c r="J54" s="17">
        <f>IF(B54="","",IF(A54="","",IFERROR(SUMIFS($C$4:$C$123,$A$4:$A$123,"&lt;="&amp;A54,$F$4:$F$123,"&lt;&gt;Rifiuta",$B$4:$B$123,"&lt;&gt;"),"")))</f>
        <v/>
      </c>
      <c r="K54" s="18">
        <f>IF(B54="","",IF(OR(A54="",C54="",D54=""),"Dati da completare",IF(F54="Accetta","Confermato",IF(F54="Rifiuta","Rinuncia",IF(AND(I54&lt;&gt;"",I54&lt;Parametri!$B$6),"Risposta scaduta",IF(IFERROR(J54,1E+99)&lt;=Parametri!$B$4,"Da valutare per subentro","In attesa"))))))</f>
        <v/>
      </c>
      <c r="L54" s="17">
        <f>IF(B54="","",IF(D54="","",IFERROR(IF(Parametri!$B$6&gt;=D54,Parametri!$B$6-D54,0),"")))</f>
        <v/>
      </c>
      <c r="M54" s="13" t="n"/>
    </row>
    <row r="55">
      <c r="A55" s="12" t="n"/>
      <c r="B55" s="13" t="n"/>
      <c r="C55" s="12" t="n"/>
      <c r="D55" s="27" t="n"/>
      <c r="E55" s="27" t="n"/>
      <c r="F55" s="15" t="n"/>
      <c r="G55" s="15" t="n"/>
      <c r="H55" s="15" t="n"/>
      <c r="I55" s="29">
        <f>IF(B55="","",IF(E55="","",IFERROR(E55+Parametri!$B$5,"")))</f>
        <v/>
      </c>
      <c r="J55" s="20">
        <f>IF(B55="","",IF(A55="","",IFERROR(SUMIFS($C$4:$C$123,$A$4:$A$123,"&lt;="&amp;A55,$F$4:$F$123,"&lt;&gt;Rifiuta",$B$4:$B$123,"&lt;&gt;"),"")))</f>
        <v/>
      </c>
      <c r="K55" s="21">
        <f>IF(B55="","",IF(OR(A55="",C55="",D55=""),"Dati da completare",IF(F55="Accetta","Confermato",IF(F55="Rifiuta","Rinuncia",IF(AND(I55&lt;&gt;"",I55&lt;Parametri!$B$6),"Risposta scaduta",IF(IFERROR(J55,1E+99)&lt;=Parametri!$B$4,"Da valutare per subentro","In attesa"))))))</f>
        <v/>
      </c>
      <c r="L55" s="20">
        <f>IF(B55="","",IF(D55="","",IFERROR(IF(Parametri!$B$6&gt;=D55,Parametri!$B$6-D55,0),"")))</f>
        <v/>
      </c>
      <c r="M55" s="13" t="n"/>
    </row>
    <row r="56">
      <c r="A56" s="12" t="n"/>
      <c r="B56" s="13" t="n"/>
      <c r="C56" s="12" t="n"/>
      <c r="D56" s="27" t="n"/>
      <c r="E56" s="27" t="n"/>
      <c r="F56" s="15" t="n"/>
      <c r="G56" s="15" t="n"/>
      <c r="H56" s="15" t="n"/>
      <c r="I56" s="28">
        <f>IF(B56="","",IF(E56="","",IFERROR(E56+Parametri!$B$5,"")))</f>
        <v/>
      </c>
      <c r="J56" s="17">
        <f>IF(B56="","",IF(A56="","",IFERROR(SUMIFS($C$4:$C$123,$A$4:$A$123,"&lt;="&amp;A56,$F$4:$F$123,"&lt;&gt;Rifiuta",$B$4:$B$123,"&lt;&gt;"),"")))</f>
        <v/>
      </c>
      <c r="K56" s="18">
        <f>IF(B56="","",IF(OR(A56="",C56="",D56=""),"Dati da completare",IF(F56="Accetta","Confermato",IF(F56="Rifiuta","Rinuncia",IF(AND(I56&lt;&gt;"",I56&lt;Parametri!$B$6),"Risposta scaduta",IF(IFERROR(J56,1E+99)&lt;=Parametri!$B$4,"Da valutare per subentro","In attesa"))))))</f>
        <v/>
      </c>
      <c r="L56" s="17">
        <f>IF(B56="","",IF(D56="","",IFERROR(IF(Parametri!$B$6&gt;=D56,Parametri!$B$6-D56,0),"")))</f>
        <v/>
      </c>
      <c r="M56" s="13" t="n"/>
    </row>
    <row r="57">
      <c r="A57" s="12" t="n"/>
      <c r="B57" s="13" t="n"/>
      <c r="C57" s="12" t="n"/>
      <c r="D57" s="27" t="n"/>
      <c r="E57" s="27" t="n"/>
      <c r="F57" s="15" t="n"/>
      <c r="G57" s="15" t="n"/>
      <c r="H57" s="15" t="n"/>
      <c r="I57" s="29">
        <f>IF(B57="","",IF(E57="","",IFERROR(E57+Parametri!$B$5,"")))</f>
        <v/>
      </c>
      <c r="J57" s="20">
        <f>IF(B57="","",IF(A57="","",IFERROR(SUMIFS($C$4:$C$123,$A$4:$A$123,"&lt;="&amp;A57,$F$4:$F$123,"&lt;&gt;Rifiuta",$B$4:$B$123,"&lt;&gt;"),"")))</f>
        <v/>
      </c>
      <c r="K57" s="21">
        <f>IF(B57="","",IF(OR(A57="",C57="",D57=""),"Dati da completare",IF(F57="Accetta","Confermato",IF(F57="Rifiuta","Rinuncia",IF(AND(I57&lt;&gt;"",I57&lt;Parametri!$B$6),"Risposta scaduta",IF(IFERROR(J57,1E+99)&lt;=Parametri!$B$4,"Da valutare per subentro","In attesa"))))))</f>
        <v/>
      </c>
      <c r="L57" s="20">
        <f>IF(B57="","",IF(D57="","",IFERROR(IF(Parametri!$B$6&gt;=D57,Parametri!$B$6-D57,0),"")))</f>
        <v/>
      </c>
      <c r="M57" s="13" t="n"/>
    </row>
    <row r="58">
      <c r="A58" s="12" t="n"/>
      <c r="B58" s="13" t="n"/>
      <c r="C58" s="12" t="n"/>
      <c r="D58" s="27" t="n"/>
      <c r="E58" s="27" t="n"/>
      <c r="F58" s="15" t="n"/>
      <c r="G58" s="15" t="n"/>
      <c r="H58" s="15" t="n"/>
      <c r="I58" s="28">
        <f>IF(B58="","",IF(E58="","",IFERROR(E58+Parametri!$B$5,"")))</f>
        <v/>
      </c>
      <c r="J58" s="17">
        <f>IF(B58="","",IF(A58="","",IFERROR(SUMIFS($C$4:$C$123,$A$4:$A$123,"&lt;="&amp;A58,$F$4:$F$123,"&lt;&gt;Rifiuta",$B$4:$B$123,"&lt;&gt;"),"")))</f>
        <v/>
      </c>
      <c r="K58" s="18">
        <f>IF(B58="","",IF(OR(A58="",C58="",D58=""),"Dati da completare",IF(F58="Accetta","Confermato",IF(F58="Rifiuta","Rinuncia",IF(AND(I58&lt;&gt;"",I58&lt;Parametri!$B$6),"Risposta scaduta",IF(IFERROR(J58,1E+99)&lt;=Parametri!$B$4,"Da valutare per subentro","In attesa"))))))</f>
        <v/>
      </c>
      <c r="L58" s="17">
        <f>IF(B58="","",IF(D58="","",IFERROR(IF(Parametri!$B$6&gt;=D58,Parametri!$B$6-D58,0),"")))</f>
        <v/>
      </c>
      <c r="M58" s="13" t="n"/>
    </row>
    <row r="59">
      <c r="A59" s="12" t="n"/>
      <c r="B59" s="13" t="n"/>
      <c r="C59" s="12" t="n"/>
      <c r="D59" s="27" t="n"/>
      <c r="E59" s="27" t="n"/>
      <c r="F59" s="15" t="n"/>
      <c r="G59" s="15" t="n"/>
      <c r="H59" s="15" t="n"/>
      <c r="I59" s="29">
        <f>IF(B59="","",IF(E59="","",IFERROR(E59+Parametri!$B$5,"")))</f>
        <v/>
      </c>
      <c r="J59" s="20">
        <f>IF(B59="","",IF(A59="","",IFERROR(SUMIFS($C$4:$C$123,$A$4:$A$123,"&lt;="&amp;A59,$F$4:$F$123,"&lt;&gt;Rifiuta",$B$4:$B$123,"&lt;&gt;"),"")))</f>
        <v/>
      </c>
      <c r="K59" s="21">
        <f>IF(B59="","",IF(OR(A59="",C59="",D59=""),"Dati da completare",IF(F59="Accetta","Confermato",IF(F59="Rifiuta","Rinuncia",IF(AND(I59&lt;&gt;"",I59&lt;Parametri!$B$6),"Risposta scaduta",IF(IFERROR(J59,1E+99)&lt;=Parametri!$B$4,"Da valutare per subentro","In attesa"))))))</f>
        <v/>
      </c>
      <c r="L59" s="20">
        <f>IF(B59="","",IF(D59="","",IFERROR(IF(Parametri!$B$6&gt;=D59,Parametri!$B$6-D59,0),"")))</f>
        <v/>
      </c>
      <c r="M59" s="13" t="n"/>
    </row>
    <row r="60">
      <c r="A60" s="12" t="n"/>
      <c r="B60" s="13" t="n"/>
      <c r="C60" s="12" t="n"/>
      <c r="D60" s="27" t="n"/>
      <c r="E60" s="27" t="n"/>
      <c r="F60" s="15" t="n"/>
      <c r="G60" s="15" t="n"/>
      <c r="H60" s="15" t="n"/>
      <c r="I60" s="28">
        <f>IF(B60="","",IF(E60="","",IFERROR(E60+Parametri!$B$5,"")))</f>
        <v/>
      </c>
      <c r="J60" s="17">
        <f>IF(B60="","",IF(A60="","",IFERROR(SUMIFS($C$4:$C$123,$A$4:$A$123,"&lt;="&amp;A60,$F$4:$F$123,"&lt;&gt;Rifiuta",$B$4:$B$123,"&lt;&gt;"),"")))</f>
        <v/>
      </c>
      <c r="K60" s="18">
        <f>IF(B60="","",IF(OR(A60="",C60="",D60=""),"Dati da completare",IF(F60="Accetta","Confermato",IF(F60="Rifiuta","Rinuncia",IF(AND(I60&lt;&gt;"",I60&lt;Parametri!$B$6),"Risposta scaduta",IF(IFERROR(J60,1E+99)&lt;=Parametri!$B$4,"Da valutare per subentro","In attesa"))))))</f>
        <v/>
      </c>
      <c r="L60" s="17">
        <f>IF(B60="","",IF(D60="","",IFERROR(IF(Parametri!$B$6&gt;=D60,Parametri!$B$6-D60,0),"")))</f>
        <v/>
      </c>
      <c r="M60" s="13" t="n"/>
    </row>
    <row r="61">
      <c r="A61" s="12" t="n"/>
      <c r="B61" s="13" t="n"/>
      <c r="C61" s="12" t="n"/>
      <c r="D61" s="27" t="n"/>
      <c r="E61" s="27" t="n"/>
      <c r="F61" s="15" t="n"/>
      <c r="G61" s="15" t="n"/>
      <c r="H61" s="15" t="n"/>
      <c r="I61" s="29">
        <f>IF(B61="","",IF(E61="","",IFERROR(E61+Parametri!$B$5,"")))</f>
        <v/>
      </c>
      <c r="J61" s="20">
        <f>IF(B61="","",IF(A61="","",IFERROR(SUMIFS($C$4:$C$123,$A$4:$A$123,"&lt;="&amp;A61,$F$4:$F$123,"&lt;&gt;Rifiuta",$B$4:$B$123,"&lt;&gt;"),"")))</f>
        <v/>
      </c>
      <c r="K61" s="21">
        <f>IF(B61="","",IF(OR(A61="",C61="",D61=""),"Dati da completare",IF(F61="Accetta","Confermato",IF(F61="Rifiuta","Rinuncia",IF(AND(I61&lt;&gt;"",I61&lt;Parametri!$B$6),"Risposta scaduta",IF(IFERROR(J61,1E+99)&lt;=Parametri!$B$4,"Da valutare per subentro","In attesa"))))))</f>
        <v/>
      </c>
      <c r="L61" s="20">
        <f>IF(B61="","",IF(D61="","",IFERROR(IF(Parametri!$B$6&gt;=D61,Parametri!$B$6-D61,0),"")))</f>
        <v/>
      </c>
      <c r="M61" s="13" t="n"/>
    </row>
    <row r="62">
      <c r="A62" s="12" t="n"/>
      <c r="B62" s="13" t="n"/>
      <c r="C62" s="12" t="n"/>
      <c r="D62" s="27" t="n"/>
      <c r="E62" s="27" t="n"/>
      <c r="F62" s="15" t="n"/>
      <c r="G62" s="15" t="n"/>
      <c r="H62" s="15" t="n"/>
      <c r="I62" s="28">
        <f>IF(B62="","",IF(E62="","",IFERROR(E62+Parametri!$B$5,"")))</f>
        <v/>
      </c>
      <c r="J62" s="17">
        <f>IF(B62="","",IF(A62="","",IFERROR(SUMIFS($C$4:$C$123,$A$4:$A$123,"&lt;="&amp;A62,$F$4:$F$123,"&lt;&gt;Rifiuta",$B$4:$B$123,"&lt;&gt;"),"")))</f>
        <v/>
      </c>
      <c r="K62" s="18">
        <f>IF(B62="","",IF(OR(A62="",C62="",D62=""),"Dati da completare",IF(F62="Accetta","Confermato",IF(F62="Rifiuta","Rinuncia",IF(AND(I62&lt;&gt;"",I62&lt;Parametri!$B$6),"Risposta scaduta",IF(IFERROR(J62,1E+99)&lt;=Parametri!$B$4,"Da valutare per subentro","In attesa"))))))</f>
        <v/>
      </c>
      <c r="L62" s="17">
        <f>IF(B62="","",IF(D62="","",IFERROR(IF(Parametri!$B$6&gt;=D62,Parametri!$B$6-D62,0),"")))</f>
        <v/>
      </c>
      <c r="M62" s="13" t="n"/>
    </row>
    <row r="63">
      <c r="A63" s="12" t="n"/>
      <c r="B63" s="13" t="n"/>
      <c r="C63" s="12" t="n"/>
      <c r="D63" s="27" t="n"/>
      <c r="E63" s="27" t="n"/>
      <c r="F63" s="15" t="n"/>
      <c r="G63" s="15" t="n"/>
      <c r="H63" s="15" t="n"/>
      <c r="I63" s="29">
        <f>IF(B63="","",IF(E63="","",IFERROR(E63+Parametri!$B$5,"")))</f>
        <v/>
      </c>
      <c r="J63" s="20">
        <f>IF(B63="","",IF(A63="","",IFERROR(SUMIFS($C$4:$C$123,$A$4:$A$123,"&lt;="&amp;A63,$F$4:$F$123,"&lt;&gt;Rifiuta",$B$4:$B$123,"&lt;&gt;"),"")))</f>
        <v/>
      </c>
      <c r="K63" s="21">
        <f>IF(B63="","",IF(OR(A63="",C63="",D63=""),"Dati da completare",IF(F63="Accetta","Confermato",IF(F63="Rifiuta","Rinuncia",IF(AND(I63&lt;&gt;"",I63&lt;Parametri!$B$6),"Risposta scaduta",IF(IFERROR(J63,1E+99)&lt;=Parametri!$B$4,"Da valutare per subentro","In attesa"))))))</f>
        <v/>
      </c>
      <c r="L63" s="20">
        <f>IF(B63="","",IF(D63="","",IFERROR(IF(Parametri!$B$6&gt;=D63,Parametri!$B$6-D63,0),"")))</f>
        <v/>
      </c>
      <c r="M63" s="13" t="n"/>
    </row>
    <row r="64">
      <c r="A64" s="12" t="n"/>
      <c r="B64" s="13" t="n"/>
      <c r="C64" s="12" t="n"/>
      <c r="D64" s="27" t="n"/>
      <c r="E64" s="27" t="n"/>
      <c r="F64" s="15" t="n"/>
      <c r="G64" s="15" t="n"/>
      <c r="H64" s="15" t="n"/>
      <c r="I64" s="28">
        <f>IF(B64="","",IF(E64="","",IFERROR(E64+Parametri!$B$5,"")))</f>
        <v/>
      </c>
      <c r="J64" s="17">
        <f>IF(B64="","",IF(A64="","",IFERROR(SUMIFS($C$4:$C$123,$A$4:$A$123,"&lt;="&amp;A64,$F$4:$F$123,"&lt;&gt;Rifiuta",$B$4:$B$123,"&lt;&gt;"),"")))</f>
        <v/>
      </c>
      <c r="K64" s="18">
        <f>IF(B64="","",IF(OR(A64="",C64="",D64=""),"Dati da completare",IF(F64="Accetta","Confermato",IF(F64="Rifiuta","Rinuncia",IF(AND(I64&lt;&gt;"",I64&lt;Parametri!$B$6),"Risposta scaduta",IF(IFERROR(J64,1E+99)&lt;=Parametri!$B$4,"Da valutare per subentro","In attesa"))))))</f>
        <v/>
      </c>
      <c r="L64" s="17">
        <f>IF(B64="","",IF(D64="","",IFERROR(IF(Parametri!$B$6&gt;=D64,Parametri!$B$6-D64,0),"")))</f>
        <v/>
      </c>
      <c r="M64" s="13" t="n"/>
    </row>
    <row r="65">
      <c r="A65" s="12" t="n"/>
      <c r="B65" s="13" t="n"/>
      <c r="C65" s="12" t="n"/>
      <c r="D65" s="27" t="n"/>
      <c r="E65" s="27" t="n"/>
      <c r="F65" s="15" t="n"/>
      <c r="G65" s="15" t="n"/>
      <c r="H65" s="15" t="n"/>
      <c r="I65" s="29">
        <f>IF(B65="","",IF(E65="","",IFERROR(E65+Parametri!$B$5,"")))</f>
        <v/>
      </c>
      <c r="J65" s="20">
        <f>IF(B65="","",IF(A65="","",IFERROR(SUMIFS($C$4:$C$123,$A$4:$A$123,"&lt;="&amp;A65,$F$4:$F$123,"&lt;&gt;Rifiuta",$B$4:$B$123,"&lt;&gt;"),"")))</f>
        <v/>
      </c>
      <c r="K65" s="21">
        <f>IF(B65="","",IF(OR(A65="",C65="",D65=""),"Dati da completare",IF(F65="Accetta","Confermato",IF(F65="Rifiuta","Rinuncia",IF(AND(I65&lt;&gt;"",I65&lt;Parametri!$B$6),"Risposta scaduta",IF(IFERROR(J65,1E+99)&lt;=Parametri!$B$4,"Da valutare per subentro","In attesa"))))))</f>
        <v/>
      </c>
      <c r="L65" s="20">
        <f>IF(B65="","",IF(D65="","",IFERROR(IF(Parametri!$B$6&gt;=D65,Parametri!$B$6-D65,0),"")))</f>
        <v/>
      </c>
      <c r="M65" s="13" t="n"/>
    </row>
    <row r="66">
      <c r="A66" s="12" t="n"/>
      <c r="B66" s="13" t="n"/>
      <c r="C66" s="12" t="n"/>
      <c r="D66" s="27" t="n"/>
      <c r="E66" s="27" t="n"/>
      <c r="F66" s="15" t="n"/>
      <c r="G66" s="15" t="n"/>
      <c r="H66" s="15" t="n"/>
      <c r="I66" s="28">
        <f>IF(B66="","",IF(E66="","",IFERROR(E66+Parametri!$B$5,"")))</f>
        <v/>
      </c>
      <c r="J66" s="17">
        <f>IF(B66="","",IF(A66="","",IFERROR(SUMIFS($C$4:$C$123,$A$4:$A$123,"&lt;="&amp;A66,$F$4:$F$123,"&lt;&gt;Rifiuta",$B$4:$B$123,"&lt;&gt;"),"")))</f>
        <v/>
      </c>
      <c r="K66" s="18">
        <f>IF(B66="","",IF(OR(A66="",C66="",D66=""),"Dati da completare",IF(F66="Accetta","Confermato",IF(F66="Rifiuta","Rinuncia",IF(AND(I66&lt;&gt;"",I66&lt;Parametri!$B$6),"Risposta scaduta",IF(IFERROR(J66,1E+99)&lt;=Parametri!$B$4,"Da valutare per subentro","In attesa"))))))</f>
        <v/>
      </c>
      <c r="L66" s="17">
        <f>IF(B66="","",IF(D66="","",IFERROR(IF(Parametri!$B$6&gt;=D66,Parametri!$B$6-D66,0),"")))</f>
        <v/>
      </c>
      <c r="M66" s="13" t="n"/>
    </row>
    <row r="67">
      <c r="A67" s="12" t="n"/>
      <c r="B67" s="13" t="n"/>
      <c r="C67" s="12" t="n"/>
      <c r="D67" s="27" t="n"/>
      <c r="E67" s="27" t="n"/>
      <c r="F67" s="15" t="n"/>
      <c r="G67" s="15" t="n"/>
      <c r="H67" s="15" t="n"/>
      <c r="I67" s="29">
        <f>IF(B67="","",IF(E67="","",IFERROR(E67+Parametri!$B$5,"")))</f>
        <v/>
      </c>
      <c r="J67" s="20">
        <f>IF(B67="","",IF(A67="","",IFERROR(SUMIFS($C$4:$C$123,$A$4:$A$123,"&lt;="&amp;A67,$F$4:$F$123,"&lt;&gt;Rifiuta",$B$4:$B$123,"&lt;&gt;"),"")))</f>
        <v/>
      </c>
      <c r="K67" s="21">
        <f>IF(B67="","",IF(OR(A67="",C67="",D67=""),"Dati da completare",IF(F67="Accetta","Confermato",IF(F67="Rifiuta","Rinuncia",IF(AND(I67&lt;&gt;"",I67&lt;Parametri!$B$6),"Risposta scaduta",IF(IFERROR(J67,1E+99)&lt;=Parametri!$B$4,"Da valutare per subentro","In attesa"))))))</f>
        <v/>
      </c>
      <c r="L67" s="20">
        <f>IF(B67="","",IF(D67="","",IFERROR(IF(Parametri!$B$6&gt;=D67,Parametri!$B$6-D67,0),"")))</f>
        <v/>
      </c>
      <c r="M67" s="13" t="n"/>
    </row>
    <row r="68">
      <c r="A68" s="12" t="n"/>
      <c r="B68" s="13" t="n"/>
      <c r="C68" s="12" t="n"/>
      <c r="D68" s="27" t="n"/>
      <c r="E68" s="27" t="n"/>
      <c r="F68" s="15" t="n"/>
      <c r="G68" s="15" t="n"/>
      <c r="H68" s="15" t="n"/>
      <c r="I68" s="28">
        <f>IF(B68="","",IF(E68="","",IFERROR(E68+Parametri!$B$5,"")))</f>
        <v/>
      </c>
      <c r="J68" s="17">
        <f>IF(B68="","",IF(A68="","",IFERROR(SUMIFS($C$4:$C$123,$A$4:$A$123,"&lt;="&amp;A68,$F$4:$F$123,"&lt;&gt;Rifiuta",$B$4:$B$123,"&lt;&gt;"),"")))</f>
        <v/>
      </c>
      <c r="K68" s="18">
        <f>IF(B68="","",IF(OR(A68="",C68="",D68=""),"Dati da completare",IF(F68="Accetta","Confermato",IF(F68="Rifiuta","Rinuncia",IF(AND(I68&lt;&gt;"",I68&lt;Parametri!$B$6),"Risposta scaduta",IF(IFERROR(J68,1E+99)&lt;=Parametri!$B$4,"Da valutare per subentro","In attesa"))))))</f>
        <v/>
      </c>
      <c r="L68" s="17">
        <f>IF(B68="","",IF(D68="","",IFERROR(IF(Parametri!$B$6&gt;=D68,Parametri!$B$6-D68,0),"")))</f>
        <v/>
      </c>
      <c r="M68" s="13" t="n"/>
    </row>
    <row r="69">
      <c r="A69" s="12" t="n"/>
      <c r="B69" s="13" t="n"/>
      <c r="C69" s="12" t="n"/>
      <c r="D69" s="27" t="n"/>
      <c r="E69" s="27" t="n"/>
      <c r="F69" s="15" t="n"/>
      <c r="G69" s="15" t="n"/>
      <c r="H69" s="15" t="n"/>
      <c r="I69" s="29">
        <f>IF(B69="","",IF(E69="","",IFERROR(E69+Parametri!$B$5,"")))</f>
        <v/>
      </c>
      <c r="J69" s="20">
        <f>IF(B69="","",IF(A69="","",IFERROR(SUMIFS($C$4:$C$123,$A$4:$A$123,"&lt;="&amp;A69,$F$4:$F$123,"&lt;&gt;Rifiuta",$B$4:$B$123,"&lt;&gt;"),"")))</f>
        <v/>
      </c>
      <c r="K69" s="21">
        <f>IF(B69="","",IF(OR(A69="",C69="",D69=""),"Dati da completare",IF(F69="Accetta","Confermato",IF(F69="Rifiuta","Rinuncia",IF(AND(I69&lt;&gt;"",I69&lt;Parametri!$B$6),"Risposta scaduta",IF(IFERROR(J69,1E+99)&lt;=Parametri!$B$4,"Da valutare per subentro","In attesa"))))))</f>
        <v/>
      </c>
      <c r="L69" s="20">
        <f>IF(B69="","",IF(D69="","",IFERROR(IF(Parametri!$B$6&gt;=D69,Parametri!$B$6-D69,0),"")))</f>
        <v/>
      </c>
      <c r="M69" s="13" t="n"/>
    </row>
    <row r="70">
      <c r="A70" s="12" t="n"/>
      <c r="B70" s="13" t="n"/>
      <c r="C70" s="12" t="n"/>
      <c r="D70" s="27" t="n"/>
      <c r="E70" s="27" t="n"/>
      <c r="F70" s="15" t="n"/>
      <c r="G70" s="15" t="n"/>
      <c r="H70" s="15" t="n"/>
      <c r="I70" s="28">
        <f>IF(B70="","",IF(E70="","",IFERROR(E70+Parametri!$B$5,"")))</f>
        <v/>
      </c>
      <c r="J70" s="17">
        <f>IF(B70="","",IF(A70="","",IFERROR(SUMIFS($C$4:$C$123,$A$4:$A$123,"&lt;="&amp;A70,$F$4:$F$123,"&lt;&gt;Rifiuta",$B$4:$B$123,"&lt;&gt;"),"")))</f>
        <v/>
      </c>
      <c r="K70" s="18">
        <f>IF(B70="","",IF(OR(A70="",C70="",D70=""),"Dati da completare",IF(F70="Accetta","Confermato",IF(F70="Rifiuta","Rinuncia",IF(AND(I70&lt;&gt;"",I70&lt;Parametri!$B$6),"Risposta scaduta",IF(IFERROR(J70,1E+99)&lt;=Parametri!$B$4,"Da valutare per subentro","In attesa"))))))</f>
        <v/>
      </c>
      <c r="L70" s="17">
        <f>IF(B70="","",IF(D70="","",IFERROR(IF(Parametri!$B$6&gt;=D70,Parametri!$B$6-D70,0),"")))</f>
        <v/>
      </c>
      <c r="M70" s="13" t="n"/>
    </row>
    <row r="71">
      <c r="A71" s="12" t="n"/>
      <c r="B71" s="13" t="n"/>
      <c r="C71" s="12" t="n"/>
      <c r="D71" s="27" t="n"/>
      <c r="E71" s="27" t="n"/>
      <c r="F71" s="15" t="n"/>
      <c r="G71" s="15" t="n"/>
      <c r="H71" s="15" t="n"/>
      <c r="I71" s="29">
        <f>IF(B71="","",IF(E71="","",IFERROR(E71+Parametri!$B$5,"")))</f>
        <v/>
      </c>
      <c r="J71" s="20">
        <f>IF(B71="","",IF(A71="","",IFERROR(SUMIFS($C$4:$C$123,$A$4:$A$123,"&lt;="&amp;A71,$F$4:$F$123,"&lt;&gt;Rifiuta",$B$4:$B$123,"&lt;&gt;"),"")))</f>
        <v/>
      </c>
      <c r="K71" s="21">
        <f>IF(B71="","",IF(OR(A71="",C71="",D71=""),"Dati da completare",IF(F71="Accetta","Confermato",IF(F71="Rifiuta","Rinuncia",IF(AND(I71&lt;&gt;"",I71&lt;Parametri!$B$6),"Risposta scaduta",IF(IFERROR(J71,1E+99)&lt;=Parametri!$B$4,"Da valutare per subentro","In attesa"))))))</f>
        <v/>
      </c>
      <c r="L71" s="20">
        <f>IF(B71="","",IF(D71="","",IFERROR(IF(Parametri!$B$6&gt;=D71,Parametri!$B$6-D71,0),"")))</f>
        <v/>
      </c>
      <c r="M71" s="13" t="n"/>
    </row>
    <row r="72">
      <c r="A72" s="12" t="n"/>
      <c r="B72" s="13" t="n"/>
      <c r="C72" s="12" t="n"/>
      <c r="D72" s="27" t="n"/>
      <c r="E72" s="27" t="n"/>
      <c r="F72" s="15" t="n"/>
      <c r="G72" s="15" t="n"/>
      <c r="H72" s="15" t="n"/>
      <c r="I72" s="28">
        <f>IF(B72="","",IF(E72="","",IFERROR(E72+Parametri!$B$5,"")))</f>
        <v/>
      </c>
      <c r="J72" s="17">
        <f>IF(B72="","",IF(A72="","",IFERROR(SUMIFS($C$4:$C$123,$A$4:$A$123,"&lt;="&amp;A72,$F$4:$F$123,"&lt;&gt;Rifiuta",$B$4:$B$123,"&lt;&gt;"),"")))</f>
        <v/>
      </c>
      <c r="K72" s="18">
        <f>IF(B72="","",IF(OR(A72="",C72="",D72=""),"Dati da completare",IF(F72="Accetta","Confermato",IF(F72="Rifiuta","Rinuncia",IF(AND(I72&lt;&gt;"",I72&lt;Parametri!$B$6),"Risposta scaduta",IF(IFERROR(J72,1E+99)&lt;=Parametri!$B$4,"Da valutare per subentro","In attesa"))))))</f>
        <v/>
      </c>
      <c r="L72" s="17">
        <f>IF(B72="","",IF(D72="","",IFERROR(IF(Parametri!$B$6&gt;=D72,Parametri!$B$6-D72,0),"")))</f>
        <v/>
      </c>
      <c r="M72" s="13" t="n"/>
    </row>
    <row r="73">
      <c r="A73" s="12" t="n"/>
      <c r="B73" s="13" t="n"/>
      <c r="C73" s="12" t="n"/>
      <c r="D73" s="27" t="n"/>
      <c r="E73" s="27" t="n"/>
      <c r="F73" s="15" t="n"/>
      <c r="G73" s="15" t="n"/>
      <c r="H73" s="15" t="n"/>
      <c r="I73" s="29">
        <f>IF(B73="","",IF(E73="","",IFERROR(E73+Parametri!$B$5,"")))</f>
        <v/>
      </c>
      <c r="J73" s="20">
        <f>IF(B73="","",IF(A73="","",IFERROR(SUMIFS($C$4:$C$123,$A$4:$A$123,"&lt;="&amp;A73,$F$4:$F$123,"&lt;&gt;Rifiuta",$B$4:$B$123,"&lt;&gt;"),"")))</f>
        <v/>
      </c>
      <c r="K73" s="21">
        <f>IF(B73="","",IF(OR(A73="",C73="",D73=""),"Dati da completare",IF(F73="Accetta","Confermato",IF(F73="Rifiuta","Rinuncia",IF(AND(I73&lt;&gt;"",I73&lt;Parametri!$B$6),"Risposta scaduta",IF(IFERROR(J73,1E+99)&lt;=Parametri!$B$4,"Da valutare per subentro","In attesa"))))))</f>
        <v/>
      </c>
      <c r="L73" s="20">
        <f>IF(B73="","",IF(D73="","",IFERROR(IF(Parametri!$B$6&gt;=D73,Parametri!$B$6-D73,0),"")))</f>
        <v/>
      </c>
      <c r="M73" s="13" t="n"/>
    </row>
    <row r="74">
      <c r="A74" s="12" t="n"/>
      <c r="B74" s="13" t="n"/>
      <c r="C74" s="12" t="n"/>
      <c r="D74" s="27" t="n"/>
      <c r="E74" s="27" t="n"/>
      <c r="F74" s="15" t="n"/>
      <c r="G74" s="15" t="n"/>
      <c r="H74" s="15" t="n"/>
      <c r="I74" s="28">
        <f>IF(B74="","",IF(E74="","",IFERROR(E74+Parametri!$B$5,"")))</f>
        <v/>
      </c>
      <c r="J74" s="17">
        <f>IF(B74="","",IF(A74="","",IFERROR(SUMIFS($C$4:$C$123,$A$4:$A$123,"&lt;="&amp;A74,$F$4:$F$123,"&lt;&gt;Rifiuta",$B$4:$B$123,"&lt;&gt;"),"")))</f>
        <v/>
      </c>
      <c r="K74" s="18">
        <f>IF(B74="","",IF(OR(A74="",C74="",D74=""),"Dati da completare",IF(F74="Accetta","Confermato",IF(F74="Rifiuta","Rinuncia",IF(AND(I74&lt;&gt;"",I74&lt;Parametri!$B$6),"Risposta scaduta",IF(IFERROR(J74,1E+99)&lt;=Parametri!$B$4,"Da valutare per subentro","In attesa"))))))</f>
        <v/>
      </c>
      <c r="L74" s="17">
        <f>IF(B74="","",IF(D74="","",IFERROR(IF(Parametri!$B$6&gt;=D74,Parametri!$B$6-D74,0),"")))</f>
        <v/>
      </c>
      <c r="M74" s="13" t="n"/>
    </row>
    <row r="75">
      <c r="A75" s="12" t="n"/>
      <c r="B75" s="13" t="n"/>
      <c r="C75" s="12" t="n"/>
      <c r="D75" s="27" t="n"/>
      <c r="E75" s="27" t="n"/>
      <c r="F75" s="15" t="n"/>
      <c r="G75" s="15" t="n"/>
      <c r="H75" s="15" t="n"/>
      <c r="I75" s="29">
        <f>IF(B75="","",IF(E75="","",IFERROR(E75+Parametri!$B$5,"")))</f>
        <v/>
      </c>
      <c r="J75" s="20">
        <f>IF(B75="","",IF(A75="","",IFERROR(SUMIFS($C$4:$C$123,$A$4:$A$123,"&lt;="&amp;A75,$F$4:$F$123,"&lt;&gt;Rifiuta",$B$4:$B$123,"&lt;&gt;"),"")))</f>
        <v/>
      </c>
      <c r="K75" s="21">
        <f>IF(B75="","",IF(OR(A75="",C75="",D75=""),"Dati da completare",IF(F75="Accetta","Confermato",IF(F75="Rifiuta","Rinuncia",IF(AND(I75&lt;&gt;"",I75&lt;Parametri!$B$6),"Risposta scaduta",IF(IFERROR(J75,1E+99)&lt;=Parametri!$B$4,"Da valutare per subentro","In attesa"))))))</f>
        <v/>
      </c>
      <c r="L75" s="20">
        <f>IF(B75="","",IF(D75="","",IFERROR(IF(Parametri!$B$6&gt;=D75,Parametri!$B$6-D75,0),"")))</f>
        <v/>
      </c>
      <c r="M75" s="13" t="n"/>
    </row>
    <row r="76">
      <c r="A76" s="12" t="n"/>
      <c r="B76" s="13" t="n"/>
      <c r="C76" s="12" t="n"/>
      <c r="D76" s="27" t="n"/>
      <c r="E76" s="27" t="n"/>
      <c r="F76" s="15" t="n"/>
      <c r="G76" s="15" t="n"/>
      <c r="H76" s="15" t="n"/>
      <c r="I76" s="28">
        <f>IF(B76="","",IF(E76="","",IFERROR(E76+Parametri!$B$5,"")))</f>
        <v/>
      </c>
      <c r="J76" s="17">
        <f>IF(B76="","",IF(A76="","",IFERROR(SUMIFS($C$4:$C$123,$A$4:$A$123,"&lt;="&amp;A76,$F$4:$F$123,"&lt;&gt;Rifiuta",$B$4:$B$123,"&lt;&gt;"),"")))</f>
        <v/>
      </c>
      <c r="K76" s="18">
        <f>IF(B76="","",IF(OR(A76="",C76="",D76=""),"Dati da completare",IF(F76="Accetta","Confermato",IF(F76="Rifiuta","Rinuncia",IF(AND(I76&lt;&gt;"",I76&lt;Parametri!$B$6),"Risposta scaduta",IF(IFERROR(J76,1E+99)&lt;=Parametri!$B$4,"Da valutare per subentro","In attesa"))))))</f>
        <v/>
      </c>
      <c r="L76" s="17">
        <f>IF(B76="","",IF(D76="","",IFERROR(IF(Parametri!$B$6&gt;=D76,Parametri!$B$6-D76,0),"")))</f>
        <v/>
      </c>
      <c r="M76" s="13" t="n"/>
    </row>
    <row r="77">
      <c r="A77" s="12" t="n"/>
      <c r="B77" s="13" t="n"/>
      <c r="C77" s="12" t="n"/>
      <c r="D77" s="27" t="n"/>
      <c r="E77" s="27" t="n"/>
      <c r="F77" s="15" t="n"/>
      <c r="G77" s="15" t="n"/>
      <c r="H77" s="15" t="n"/>
      <c r="I77" s="29">
        <f>IF(B77="","",IF(E77="","",IFERROR(E77+Parametri!$B$5,"")))</f>
        <v/>
      </c>
      <c r="J77" s="20">
        <f>IF(B77="","",IF(A77="","",IFERROR(SUMIFS($C$4:$C$123,$A$4:$A$123,"&lt;="&amp;A77,$F$4:$F$123,"&lt;&gt;Rifiuta",$B$4:$B$123,"&lt;&gt;"),"")))</f>
        <v/>
      </c>
      <c r="K77" s="21">
        <f>IF(B77="","",IF(OR(A77="",C77="",D77=""),"Dati da completare",IF(F77="Accetta","Confermato",IF(F77="Rifiuta","Rinuncia",IF(AND(I77&lt;&gt;"",I77&lt;Parametri!$B$6),"Risposta scaduta",IF(IFERROR(J77,1E+99)&lt;=Parametri!$B$4,"Da valutare per subentro","In attesa"))))))</f>
        <v/>
      </c>
      <c r="L77" s="20">
        <f>IF(B77="","",IF(D77="","",IFERROR(IF(Parametri!$B$6&gt;=D77,Parametri!$B$6-D77,0),"")))</f>
        <v/>
      </c>
      <c r="M77" s="13" t="n"/>
    </row>
    <row r="78">
      <c r="A78" s="12" t="n"/>
      <c r="B78" s="13" t="n"/>
      <c r="C78" s="12" t="n"/>
      <c r="D78" s="27" t="n"/>
      <c r="E78" s="27" t="n"/>
      <c r="F78" s="15" t="n"/>
      <c r="G78" s="15" t="n"/>
      <c r="H78" s="15" t="n"/>
      <c r="I78" s="28">
        <f>IF(B78="","",IF(E78="","",IFERROR(E78+Parametri!$B$5,"")))</f>
        <v/>
      </c>
      <c r="J78" s="17">
        <f>IF(B78="","",IF(A78="","",IFERROR(SUMIFS($C$4:$C$123,$A$4:$A$123,"&lt;="&amp;A78,$F$4:$F$123,"&lt;&gt;Rifiuta",$B$4:$B$123,"&lt;&gt;"),"")))</f>
        <v/>
      </c>
      <c r="K78" s="18">
        <f>IF(B78="","",IF(OR(A78="",C78="",D78=""),"Dati da completare",IF(F78="Accetta","Confermato",IF(F78="Rifiuta","Rinuncia",IF(AND(I78&lt;&gt;"",I78&lt;Parametri!$B$6),"Risposta scaduta",IF(IFERROR(J78,1E+99)&lt;=Parametri!$B$4,"Da valutare per subentro","In attesa"))))))</f>
        <v/>
      </c>
      <c r="L78" s="17">
        <f>IF(B78="","",IF(D78="","",IFERROR(IF(Parametri!$B$6&gt;=D78,Parametri!$B$6-D78,0),"")))</f>
        <v/>
      </c>
      <c r="M78" s="13" t="n"/>
    </row>
    <row r="79">
      <c r="A79" s="12" t="n"/>
      <c r="B79" s="13" t="n"/>
      <c r="C79" s="12" t="n"/>
      <c r="D79" s="27" t="n"/>
      <c r="E79" s="27" t="n"/>
      <c r="F79" s="15" t="n"/>
      <c r="G79" s="15" t="n"/>
      <c r="H79" s="15" t="n"/>
      <c r="I79" s="29">
        <f>IF(B79="","",IF(E79="","",IFERROR(E79+Parametri!$B$5,"")))</f>
        <v/>
      </c>
      <c r="J79" s="20">
        <f>IF(B79="","",IF(A79="","",IFERROR(SUMIFS($C$4:$C$123,$A$4:$A$123,"&lt;="&amp;A79,$F$4:$F$123,"&lt;&gt;Rifiuta",$B$4:$B$123,"&lt;&gt;"),"")))</f>
        <v/>
      </c>
      <c r="K79" s="21">
        <f>IF(B79="","",IF(OR(A79="",C79="",D79=""),"Dati da completare",IF(F79="Accetta","Confermato",IF(F79="Rifiuta","Rinuncia",IF(AND(I79&lt;&gt;"",I79&lt;Parametri!$B$6),"Risposta scaduta",IF(IFERROR(J79,1E+99)&lt;=Parametri!$B$4,"Da valutare per subentro","In attesa"))))))</f>
        <v/>
      </c>
      <c r="L79" s="20">
        <f>IF(B79="","",IF(D79="","",IFERROR(IF(Parametri!$B$6&gt;=D79,Parametri!$B$6-D79,0),"")))</f>
        <v/>
      </c>
      <c r="M79" s="13" t="n"/>
    </row>
    <row r="80">
      <c r="A80" s="12" t="n"/>
      <c r="B80" s="13" t="n"/>
      <c r="C80" s="12" t="n"/>
      <c r="D80" s="27" t="n"/>
      <c r="E80" s="27" t="n"/>
      <c r="F80" s="15" t="n"/>
      <c r="G80" s="15" t="n"/>
      <c r="H80" s="15" t="n"/>
      <c r="I80" s="28">
        <f>IF(B80="","",IF(E80="","",IFERROR(E80+Parametri!$B$5,"")))</f>
        <v/>
      </c>
      <c r="J80" s="17">
        <f>IF(B80="","",IF(A80="","",IFERROR(SUMIFS($C$4:$C$123,$A$4:$A$123,"&lt;="&amp;A80,$F$4:$F$123,"&lt;&gt;Rifiuta",$B$4:$B$123,"&lt;&gt;"),"")))</f>
        <v/>
      </c>
      <c r="K80" s="18">
        <f>IF(B80="","",IF(OR(A80="",C80="",D80=""),"Dati da completare",IF(F80="Accetta","Confermato",IF(F80="Rifiuta","Rinuncia",IF(AND(I80&lt;&gt;"",I80&lt;Parametri!$B$6),"Risposta scaduta",IF(IFERROR(J80,1E+99)&lt;=Parametri!$B$4,"Da valutare per subentro","In attesa"))))))</f>
        <v/>
      </c>
      <c r="L80" s="17">
        <f>IF(B80="","",IF(D80="","",IFERROR(IF(Parametri!$B$6&gt;=D80,Parametri!$B$6-D80,0),"")))</f>
        <v/>
      </c>
      <c r="M80" s="13" t="n"/>
    </row>
    <row r="81">
      <c r="A81" s="12" t="n"/>
      <c r="B81" s="13" t="n"/>
      <c r="C81" s="12" t="n"/>
      <c r="D81" s="27" t="n"/>
      <c r="E81" s="27" t="n"/>
      <c r="F81" s="15" t="n"/>
      <c r="G81" s="15" t="n"/>
      <c r="H81" s="15" t="n"/>
      <c r="I81" s="29">
        <f>IF(B81="","",IF(E81="","",IFERROR(E81+Parametri!$B$5,"")))</f>
        <v/>
      </c>
      <c r="J81" s="20">
        <f>IF(B81="","",IF(A81="","",IFERROR(SUMIFS($C$4:$C$123,$A$4:$A$123,"&lt;="&amp;A81,$F$4:$F$123,"&lt;&gt;Rifiuta",$B$4:$B$123,"&lt;&gt;"),"")))</f>
        <v/>
      </c>
      <c r="K81" s="21">
        <f>IF(B81="","",IF(OR(A81="",C81="",D81=""),"Dati da completare",IF(F81="Accetta","Confermato",IF(F81="Rifiuta","Rinuncia",IF(AND(I81&lt;&gt;"",I81&lt;Parametri!$B$6),"Risposta scaduta",IF(IFERROR(J81,1E+99)&lt;=Parametri!$B$4,"Da valutare per subentro","In attesa"))))))</f>
        <v/>
      </c>
      <c r="L81" s="20">
        <f>IF(B81="","",IF(D81="","",IFERROR(IF(Parametri!$B$6&gt;=D81,Parametri!$B$6-D81,0),"")))</f>
        <v/>
      </c>
      <c r="M81" s="13" t="n"/>
    </row>
    <row r="82">
      <c r="A82" s="12" t="n"/>
      <c r="B82" s="13" t="n"/>
      <c r="C82" s="12" t="n"/>
      <c r="D82" s="27" t="n"/>
      <c r="E82" s="27" t="n"/>
      <c r="F82" s="15" t="n"/>
      <c r="G82" s="15" t="n"/>
      <c r="H82" s="15" t="n"/>
      <c r="I82" s="28">
        <f>IF(B82="","",IF(E82="","",IFERROR(E82+Parametri!$B$5,"")))</f>
        <v/>
      </c>
      <c r="J82" s="17">
        <f>IF(B82="","",IF(A82="","",IFERROR(SUMIFS($C$4:$C$123,$A$4:$A$123,"&lt;="&amp;A82,$F$4:$F$123,"&lt;&gt;Rifiuta",$B$4:$B$123,"&lt;&gt;"),"")))</f>
        <v/>
      </c>
      <c r="K82" s="18">
        <f>IF(B82="","",IF(OR(A82="",C82="",D82=""),"Dati da completare",IF(F82="Accetta","Confermato",IF(F82="Rifiuta","Rinuncia",IF(AND(I82&lt;&gt;"",I82&lt;Parametri!$B$6),"Risposta scaduta",IF(IFERROR(J82,1E+99)&lt;=Parametri!$B$4,"Da valutare per subentro","In attesa"))))))</f>
        <v/>
      </c>
      <c r="L82" s="17">
        <f>IF(B82="","",IF(D82="","",IFERROR(IF(Parametri!$B$6&gt;=D82,Parametri!$B$6-D82,0),"")))</f>
        <v/>
      </c>
      <c r="M82" s="13" t="n"/>
    </row>
    <row r="83">
      <c r="A83" s="12" t="n"/>
      <c r="B83" s="13" t="n"/>
      <c r="C83" s="12" t="n"/>
      <c r="D83" s="27" t="n"/>
      <c r="E83" s="27" t="n"/>
      <c r="F83" s="15" t="n"/>
      <c r="G83" s="15" t="n"/>
      <c r="H83" s="15" t="n"/>
      <c r="I83" s="29">
        <f>IF(B83="","",IF(E83="","",IFERROR(E83+Parametri!$B$5,"")))</f>
        <v/>
      </c>
      <c r="J83" s="20">
        <f>IF(B83="","",IF(A83="","",IFERROR(SUMIFS($C$4:$C$123,$A$4:$A$123,"&lt;="&amp;A83,$F$4:$F$123,"&lt;&gt;Rifiuta",$B$4:$B$123,"&lt;&gt;"),"")))</f>
        <v/>
      </c>
      <c r="K83" s="21">
        <f>IF(B83="","",IF(OR(A83="",C83="",D83=""),"Dati da completare",IF(F83="Accetta","Confermato",IF(F83="Rifiuta","Rinuncia",IF(AND(I83&lt;&gt;"",I83&lt;Parametri!$B$6),"Risposta scaduta",IF(IFERROR(J83,1E+99)&lt;=Parametri!$B$4,"Da valutare per subentro","In attesa"))))))</f>
        <v/>
      </c>
      <c r="L83" s="20">
        <f>IF(B83="","",IF(D83="","",IFERROR(IF(Parametri!$B$6&gt;=D83,Parametri!$B$6-D83,0),"")))</f>
        <v/>
      </c>
      <c r="M83" s="13" t="n"/>
    </row>
    <row r="84">
      <c r="A84" s="12" t="n"/>
      <c r="B84" s="13" t="n"/>
      <c r="C84" s="12" t="n"/>
      <c r="D84" s="27" t="n"/>
      <c r="E84" s="27" t="n"/>
      <c r="F84" s="15" t="n"/>
      <c r="G84" s="15" t="n"/>
      <c r="H84" s="15" t="n"/>
      <c r="I84" s="28">
        <f>IF(B84="","",IF(E84="","",IFERROR(E84+Parametri!$B$5,"")))</f>
        <v/>
      </c>
      <c r="J84" s="17">
        <f>IF(B84="","",IF(A84="","",IFERROR(SUMIFS($C$4:$C$123,$A$4:$A$123,"&lt;="&amp;A84,$F$4:$F$123,"&lt;&gt;Rifiuta",$B$4:$B$123,"&lt;&gt;"),"")))</f>
        <v/>
      </c>
      <c r="K84" s="18">
        <f>IF(B84="","",IF(OR(A84="",C84="",D84=""),"Dati da completare",IF(F84="Accetta","Confermato",IF(F84="Rifiuta","Rinuncia",IF(AND(I84&lt;&gt;"",I84&lt;Parametri!$B$6),"Risposta scaduta",IF(IFERROR(J84,1E+99)&lt;=Parametri!$B$4,"Da valutare per subentro","In attesa"))))))</f>
        <v/>
      </c>
      <c r="L84" s="17">
        <f>IF(B84="","",IF(D84="","",IFERROR(IF(Parametri!$B$6&gt;=D84,Parametri!$B$6-D84,0),"")))</f>
        <v/>
      </c>
      <c r="M84" s="13" t="n"/>
    </row>
    <row r="85">
      <c r="A85" s="12" t="n"/>
      <c r="B85" s="13" t="n"/>
      <c r="C85" s="12" t="n"/>
      <c r="D85" s="27" t="n"/>
      <c r="E85" s="27" t="n"/>
      <c r="F85" s="15" t="n"/>
      <c r="G85" s="15" t="n"/>
      <c r="H85" s="15" t="n"/>
      <c r="I85" s="29">
        <f>IF(B85="","",IF(E85="","",IFERROR(E85+Parametri!$B$5,"")))</f>
        <v/>
      </c>
      <c r="J85" s="20">
        <f>IF(B85="","",IF(A85="","",IFERROR(SUMIFS($C$4:$C$123,$A$4:$A$123,"&lt;="&amp;A85,$F$4:$F$123,"&lt;&gt;Rifiuta",$B$4:$B$123,"&lt;&gt;"),"")))</f>
        <v/>
      </c>
      <c r="K85" s="21">
        <f>IF(B85="","",IF(OR(A85="",C85="",D85=""),"Dati da completare",IF(F85="Accetta","Confermato",IF(F85="Rifiuta","Rinuncia",IF(AND(I85&lt;&gt;"",I85&lt;Parametri!$B$6),"Risposta scaduta",IF(IFERROR(J85,1E+99)&lt;=Parametri!$B$4,"Da valutare per subentro","In attesa"))))))</f>
        <v/>
      </c>
      <c r="L85" s="20">
        <f>IF(B85="","",IF(D85="","",IFERROR(IF(Parametri!$B$6&gt;=D85,Parametri!$B$6-D85,0),"")))</f>
        <v/>
      </c>
      <c r="M85" s="13" t="n"/>
    </row>
    <row r="86">
      <c r="A86" s="12" t="n"/>
      <c r="B86" s="13" t="n"/>
      <c r="C86" s="12" t="n"/>
      <c r="D86" s="27" t="n"/>
      <c r="E86" s="27" t="n"/>
      <c r="F86" s="15" t="n"/>
      <c r="G86" s="15" t="n"/>
      <c r="H86" s="15" t="n"/>
      <c r="I86" s="28">
        <f>IF(B86="","",IF(E86="","",IFERROR(E86+Parametri!$B$5,"")))</f>
        <v/>
      </c>
      <c r="J86" s="17">
        <f>IF(B86="","",IF(A86="","",IFERROR(SUMIFS($C$4:$C$123,$A$4:$A$123,"&lt;="&amp;A86,$F$4:$F$123,"&lt;&gt;Rifiuta",$B$4:$B$123,"&lt;&gt;"),"")))</f>
        <v/>
      </c>
      <c r="K86" s="18">
        <f>IF(B86="","",IF(OR(A86="",C86="",D86=""),"Dati da completare",IF(F86="Accetta","Confermato",IF(F86="Rifiuta","Rinuncia",IF(AND(I86&lt;&gt;"",I86&lt;Parametri!$B$6),"Risposta scaduta",IF(IFERROR(J86,1E+99)&lt;=Parametri!$B$4,"Da valutare per subentro","In attesa"))))))</f>
        <v/>
      </c>
      <c r="L86" s="17">
        <f>IF(B86="","",IF(D86="","",IFERROR(IF(Parametri!$B$6&gt;=D86,Parametri!$B$6-D86,0),"")))</f>
        <v/>
      </c>
      <c r="M86" s="13" t="n"/>
    </row>
    <row r="87">
      <c r="A87" s="12" t="n"/>
      <c r="B87" s="13" t="n"/>
      <c r="C87" s="12" t="n"/>
      <c r="D87" s="27" t="n"/>
      <c r="E87" s="27" t="n"/>
      <c r="F87" s="15" t="n"/>
      <c r="G87" s="15" t="n"/>
      <c r="H87" s="15" t="n"/>
      <c r="I87" s="29">
        <f>IF(B87="","",IF(E87="","",IFERROR(E87+Parametri!$B$5,"")))</f>
        <v/>
      </c>
      <c r="J87" s="20">
        <f>IF(B87="","",IF(A87="","",IFERROR(SUMIFS($C$4:$C$123,$A$4:$A$123,"&lt;="&amp;A87,$F$4:$F$123,"&lt;&gt;Rifiuta",$B$4:$B$123,"&lt;&gt;"),"")))</f>
        <v/>
      </c>
      <c r="K87" s="21">
        <f>IF(B87="","",IF(OR(A87="",C87="",D87=""),"Dati da completare",IF(F87="Accetta","Confermato",IF(F87="Rifiuta","Rinuncia",IF(AND(I87&lt;&gt;"",I87&lt;Parametri!$B$6),"Risposta scaduta",IF(IFERROR(J87,1E+99)&lt;=Parametri!$B$4,"Da valutare per subentro","In attesa"))))))</f>
        <v/>
      </c>
      <c r="L87" s="20">
        <f>IF(B87="","",IF(D87="","",IFERROR(IF(Parametri!$B$6&gt;=D87,Parametri!$B$6-D87,0),"")))</f>
        <v/>
      </c>
      <c r="M87" s="13" t="n"/>
    </row>
    <row r="88">
      <c r="A88" s="12" t="n"/>
      <c r="B88" s="13" t="n"/>
      <c r="C88" s="12" t="n"/>
      <c r="D88" s="27" t="n"/>
      <c r="E88" s="27" t="n"/>
      <c r="F88" s="15" t="n"/>
      <c r="G88" s="15" t="n"/>
      <c r="H88" s="15" t="n"/>
      <c r="I88" s="28">
        <f>IF(B88="","",IF(E88="","",IFERROR(E88+Parametri!$B$5,"")))</f>
        <v/>
      </c>
      <c r="J88" s="17">
        <f>IF(B88="","",IF(A88="","",IFERROR(SUMIFS($C$4:$C$123,$A$4:$A$123,"&lt;="&amp;A88,$F$4:$F$123,"&lt;&gt;Rifiuta",$B$4:$B$123,"&lt;&gt;"),"")))</f>
        <v/>
      </c>
      <c r="K88" s="18">
        <f>IF(B88="","",IF(OR(A88="",C88="",D88=""),"Dati da completare",IF(F88="Accetta","Confermato",IF(F88="Rifiuta","Rinuncia",IF(AND(I88&lt;&gt;"",I88&lt;Parametri!$B$6),"Risposta scaduta",IF(IFERROR(J88,1E+99)&lt;=Parametri!$B$4,"Da valutare per subentro","In attesa"))))))</f>
        <v/>
      </c>
      <c r="L88" s="17">
        <f>IF(B88="","",IF(D88="","",IFERROR(IF(Parametri!$B$6&gt;=D88,Parametri!$B$6-D88,0),"")))</f>
        <v/>
      </c>
      <c r="M88" s="13" t="n"/>
    </row>
    <row r="89">
      <c r="A89" s="12" t="n"/>
      <c r="B89" s="13" t="n"/>
      <c r="C89" s="12" t="n"/>
      <c r="D89" s="27" t="n"/>
      <c r="E89" s="27" t="n"/>
      <c r="F89" s="15" t="n"/>
      <c r="G89" s="15" t="n"/>
      <c r="H89" s="15" t="n"/>
      <c r="I89" s="29">
        <f>IF(B89="","",IF(E89="","",IFERROR(E89+Parametri!$B$5,"")))</f>
        <v/>
      </c>
      <c r="J89" s="20">
        <f>IF(B89="","",IF(A89="","",IFERROR(SUMIFS($C$4:$C$123,$A$4:$A$123,"&lt;="&amp;A89,$F$4:$F$123,"&lt;&gt;Rifiuta",$B$4:$B$123,"&lt;&gt;"),"")))</f>
        <v/>
      </c>
      <c r="K89" s="21">
        <f>IF(B89="","",IF(OR(A89="",C89="",D89=""),"Dati da completare",IF(F89="Accetta","Confermato",IF(F89="Rifiuta","Rinuncia",IF(AND(I89&lt;&gt;"",I89&lt;Parametri!$B$6),"Risposta scaduta",IF(IFERROR(J89,1E+99)&lt;=Parametri!$B$4,"Da valutare per subentro","In attesa"))))))</f>
        <v/>
      </c>
      <c r="L89" s="20">
        <f>IF(B89="","",IF(D89="","",IFERROR(IF(Parametri!$B$6&gt;=D89,Parametri!$B$6-D89,0),"")))</f>
        <v/>
      </c>
      <c r="M89" s="13" t="n"/>
    </row>
    <row r="90">
      <c r="A90" s="12" t="n"/>
      <c r="B90" s="13" t="n"/>
      <c r="C90" s="12" t="n"/>
      <c r="D90" s="27" t="n"/>
      <c r="E90" s="27" t="n"/>
      <c r="F90" s="15" t="n"/>
      <c r="G90" s="15" t="n"/>
      <c r="H90" s="15" t="n"/>
      <c r="I90" s="28">
        <f>IF(B90="","",IF(E90="","",IFERROR(E90+Parametri!$B$5,"")))</f>
        <v/>
      </c>
      <c r="J90" s="17">
        <f>IF(B90="","",IF(A90="","",IFERROR(SUMIFS($C$4:$C$123,$A$4:$A$123,"&lt;="&amp;A90,$F$4:$F$123,"&lt;&gt;Rifiuta",$B$4:$B$123,"&lt;&gt;"),"")))</f>
        <v/>
      </c>
      <c r="K90" s="18">
        <f>IF(B90="","",IF(OR(A90="",C90="",D90=""),"Dati da completare",IF(F90="Accetta","Confermato",IF(F90="Rifiuta","Rinuncia",IF(AND(I90&lt;&gt;"",I90&lt;Parametri!$B$6),"Risposta scaduta",IF(IFERROR(J90,1E+99)&lt;=Parametri!$B$4,"Da valutare per subentro","In attesa"))))))</f>
        <v/>
      </c>
      <c r="L90" s="17">
        <f>IF(B90="","",IF(D90="","",IFERROR(IF(Parametri!$B$6&gt;=D90,Parametri!$B$6-D90,0),"")))</f>
        <v/>
      </c>
      <c r="M90" s="13" t="n"/>
    </row>
    <row r="91">
      <c r="A91" s="12" t="n"/>
      <c r="B91" s="13" t="n"/>
      <c r="C91" s="12" t="n"/>
      <c r="D91" s="27" t="n"/>
      <c r="E91" s="27" t="n"/>
      <c r="F91" s="15" t="n"/>
      <c r="G91" s="15" t="n"/>
      <c r="H91" s="15" t="n"/>
      <c r="I91" s="29">
        <f>IF(B91="","",IF(E91="","",IFERROR(E91+Parametri!$B$5,"")))</f>
        <v/>
      </c>
      <c r="J91" s="20">
        <f>IF(B91="","",IF(A91="","",IFERROR(SUMIFS($C$4:$C$123,$A$4:$A$123,"&lt;="&amp;A91,$F$4:$F$123,"&lt;&gt;Rifiuta",$B$4:$B$123,"&lt;&gt;"),"")))</f>
        <v/>
      </c>
      <c r="K91" s="21">
        <f>IF(B91="","",IF(OR(A91="",C91="",D91=""),"Dati da completare",IF(F91="Accetta","Confermato",IF(F91="Rifiuta","Rinuncia",IF(AND(I91&lt;&gt;"",I91&lt;Parametri!$B$6),"Risposta scaduta",IF(IFERROR(J91,1E+99)&lt;=Parametri!$B$4,"Da valutare per subentro","In attesa"))))))</f>
        <v/>
      </c>
      <c r="L91" s="20">
        <f>IF(B91="","",IF(D91="","",IFERROR(IF(Parametri!$B$6&gt;=D91,Parametri!$B$6-D91,0),"")))</f>
        <v/>
      </c>
      <c r="M91" s="13" t="n"/>
    </row>
    <row r="92">
      <c r="A92" s="12" t="n"/>
      <c r="B92" s="13" t="n"/>
      <c r="C92" s="12" t="n"/>
      <c r="D92" s="27" t="n"/>
      <c r="E92" s="27" t="n"/>
      <c r="F92" s="15" t="n"/>
      <c r="G92" s="15" t="n"/>
      <c r="H92" s="15" t="n"/>
      <c r="I92" s="28">
        <f>IF(B92="","",IF(E92="","",IFERROR(E92+Parametri!$B$5,"")))</f>
        <v/>
      </c>
      <c r="J92" s="17">
        <f>IF(B92="","",IF(A92="","",IFERROR(SUMIFS($C$4:$C$123,$A$4:$A$123,"&lt;="&amp;A92,$F$4:$F$123,"&lt;&gt;Rifiuta",$B$4:$B$123,"&lt;&gt;"),"")))</f>
        <v/>
      </c>
      <c r="K92" s="18">
        <f>IF(B92="","",IF(OR(A92="",C92="",D92=""),"Dati da completare",IF(F92="Accetta","Confermato",IF(F92="Rifiuta","Rinuncia",IF(AND(I92&lt;&gt;"",I92&lt;Parametri!$B$6),"Risposta scaduta",IF(IFERROR(J92,1E+99)&lt;=Parametri!$B$4,"Da valutare per subentro","In attesa"))))))</f>
        <v/>
      </c>
      <c r="L92" s="17">
        <f>IF(B92="","",IF(D92="","",IFERROR(IF(Parametri!$B$6&gt;=D92,Parametri!$B$6-D92,0),"")))</f>
        <v/>
      </c>
      <c r="M92" s="13" t="n"/>
    </row>
    <row r="93">
      <c r="A93" s="12" t="n"/>
      <c r="B93" s="13" t="n"/>
      <c r="C93" s="12" t="n"/>
      <c r="D93" s="27" t="n"/>
      <c r="E93" s="27" t="n"/>
      <c r="F93" s="15" t="n"/>
      <c r="G93" s="15" t="n"/>
      <c r="H93" s="15" t="n"/>
      <c r="I93" s="29">
        <f>IF(B93="","",IF(E93="","",IFERROR(E93+Parametri!$B$5,"")))</f>
        <v/>
      </c>
      <c r="J93" s="20">
        <f>IF(B93="","",IF(A93="","",IFERROR(SUMIFS($C$4:$C$123,$A$4:$A$123,"&lt;="&amp;A93,$F$4:$F$123,"&lt;&gt;Rifiuta",$B$4:$B$123,"&lt;&gt;"),"")))</f>
        <v/>
      </c>
      <c r="K93" s="21">
        <f>IF(B93="","",IF(OR(A93="",C93="",D93=""),"Dati da completare",IF(F93="Accetta","Confermato",IF(F93="Rifiuta","Rinuncia",IF(AND(I93&lt;&gt;"",I93&lt;Parametri!$B$6),"Risposta scaduta",IF(IFERROR(J93,1E+99)&lt;=Parametri!$B$4,"Da valutare per subentro","In attesa"))))))</f>
        <v/>
      </c>
      <c r="L93" s="20">
        <f>IF(B93="","",IF(D93="","",IFERROR(IF(Parametri!$B$6&gt;=D93,Parametri!$B$6-D93,0),"")))</f>
        <v/>
      </c>
      <c r="M93" s="13" t="n"/>
    </row>
    <row r="94">
      <c r="A94" s="12" t="n"/>
      <c r="B94" s="13" t="n"/>
      <c r="C94" s="12" t="n"/>
      <c r="D94" s="27" t="n"/>
      <c r="E94" s="27" t="n"/>
      <c r="F94" s="15" t="n"/>
      <c r="G94" s="15" t="n"/>
      <c r="H94" s="15" t="n"/>
      <c r="I94" s="28">
        <f>IF(B94="","",IF(E94="","",IFERROR(E94+Parametri!$B$5,"")))</f>
        <v/>
      </c>
      <c r="J94" s="17">
        <f>IF(B94="","",IF(A94="","",IFERROR(SUMIFS($C$4:$C$123,$A$4:$A$123,"&lt;="&amp;A94,$F$4:$F$123,"&lt;&gt;Rifiuta",$B$4:$B$123,"&lt;&gt;"),"")))</f>
        <v/>
      </c>
      <c r="K94" s="18">
        <f>IF(B94="","",IF(OR(A94="",C94="",D94=""),"Dati da completare",IF(F94="Accetta","Confermato",IF(F94="Rifiuta","Rinuncia",IF(AND(I94&lt;&gt;"",I94&lt;Parametri!$B$6),"Risposta scaduta",IF(IFERROR(J94,1E+99)&lt;=Parametri!$B$4,"Da valutare per subentro","In attesa"))))))</f>
        <v/>
      </c>
      <c r="L94" s="17">
        <f>IF(B94="","",IF(D94="","",IFERROR(IF(Parametri!$B$6&gt;=D94,Parametri!$B$6-D94,0),"")))</f>
        <v/>
      </c>
      <c r="M94" s="13" t="n"/>
    </row>
    <row r="95">
      <c r="A95" s="12" t="n"/>
      <c r="B95" s="13" t="n"/>
      <c r="C95" s="12" t="n"/>
      <c r="D95" s="27" t="n"/>
      <c r="E95" s="27" t="n"/>
      <c r="F95" s="15" t="n"/>
      <c r="G95" s="15" t="n"/>
      <c r="H95" s="15" t="n"/>
      <c r="I95" s="29">
        <f>IF(B95="","",IF(E95="","",IFERROR(E95+Parametri!$B$5,"")))</f>
        <v/>
      </c>
      <c r="J95" s="20">
        <f>IF(B95="","",IF(A95="","",IFERROR(SUMIFS($C$4:$C$123,$A$4:$A$123,"&lt;="&amp;A95,$F$4:$F$123,"&lt;&gt;Rifiuta",$B$4:$B$123,"&lt;&gt;"),"")))</f>
        <v/>
      </c>
      <c r="K95" s="21">
        <f>IF(B95="","",IF(OR(A95="",C95="",D95=""),"Dati da completare",IF(F95="Accetta","Confermato",IF(F95="Rifiuta","Rinuncia",IF(AND(I95&lt;&gt;"",I95&lt;Parametri!$B$6),"Risposta scaduta",IF(IFERROR(J95,1E+99)&lt;=Parametri!$B$4,"Da valutare per subentro","In attesa"))))))</f>
        <v/>
      </c>
      <c r="L95" s="20">
        <f>IF(B95="","",IF(D95="","",IFERROR(IF(Parametri!$B$6&gt;=D95,Parametri!$B$6-D95,0),"")))</f>
        <v/>
      </c>
      <c r="M95" s="13" t="n"/>
    </row>
    <row r="96">
      <c r="A96" s="12" t="n"/>
      <c r="B96" s="13" t="n"/>
      <c r="C96" s="12" t="n"/>
      <c r="D96" s="27" t="n"/>
      <c r="E96" s="27" t="n"/>
      <c r="F96" s="15" t="n"/>
      <c r="G96" s="15" t="n"/>
      <c r="H96" s="15" t="n"/>
      <c r="I96" s="28">
        <f>IF(B96="","",IF(E96="","",IFERROR(E96+Parametri!$B$5,"")))</f>
        <v/>
      </c>
      <c r="J96" s="17">
        <f>IF(B96="","",IF(A96="","",IFERROR(SUMIFS($C$4:$C$123,$A$4:$A$123,"&lt;="&amp;A96,$F$4:$F$123,"&lt;&gt;Rifiuta",$B$4:$B$123,"&lt;&gt;"),"")))</f>
        <v/>
      </c>
      <c r="K96" s="18">
        <f>IF(B96="","",IF(OR(A96="",C96="",D96=""),"Dati da completare",IF(F96="Accetta","Confermato",IF(F96="Rifiuta","Rinuncia",IF(AND(I96&lt;&gt;"",I96&lt;Parametri!$B$6),"Risposta scaduta",IF(IFERROR(J96,1E+99)&lt;=Parametri!$B$4,"Da valutare per subentro","In attesa"))))))</f>
        <v/>
      </c>
      <c r="L96" s="17">
        <f>IF(B96="","",IF(D96="","",IFERROR(IF(Parametri!$B$6&gt;=D96,Parametri!$B$6-D96,0),"")))</f>
        <v/>
      </c>
      <c r="M96" s="13" t="n"/>
    </row>
    <row r="97">
      <c r="A97" s="12" t="n"/>
      <c r="B97" s="13" t="n"/>
      <c r="C97" s="12" t="n"/>
      <c r="D97" s="27" t="n"/>
      <c r="E97" s="27" t="n"/>
      <c r="F97" s="15" t="n"/>
      <c r="G97" s="15" t="n"/>
      <c r="H97" s="15" t="n"/>
      <c r="I97" s="29">
        <f>IF(B97="","",IF(E97="","",IFERROR(E97+Parametri!$B$5,"")))</f>
        <v/>
      </c>
      <c r="J97" s="20">
        <f>IF(B97="","",IF(A97="","",IFERROR(SUMIFS($C$4:$C$123,$A$4:$A$123,"&lt;="&amp;A97,$F$4:$F$123,"&lt;&gt;Rifiuta",$B$4:$B$123,"&lt;&gt;"),"")))</f>
        <v/>
      </c>
      <c r="K97" s="21">
        <f>IF(B97="","",IF(OR(A97="",C97="",D97=""),"Dati da completare",IF(F97="Accetta","Confermato",IF(F97="Rifiuta","Rinuncia",IF(AND(I97&lt;&gt;"",I97&lt;Parametri!$B$6),"Risposta scaduta",IF(IFERROR(J97,1E+99)&lt;=Parametri!$B$4,"Da valutare per subentro","In attesa"))))))</f>
        <v/>
      </c>
      <c r="L97" s="20">
        <f>IF(B97="","",IF(D97="","",IFERROR(IF(Parametri!$B$6&gt;=D97,Parametri!$B$6-D97,0),"")))</f>
        <v/>
      </c>
      <c r="M97" s="13" t="n"/>
    </row>
    <row r="98">
      <c r="A98" s="12" t="n"/>
      <c r="B98" s="13" t="n"/>
      <c r="C98" s="12" t="n"/>
      <c r="D98" s="27" t="n"/>
      <c r="E98" s="27" t="n"/>
      <c r="F98" s="15" t="n"/>
      <c r="G98" s="15" t="n"/>
      <c r="H98" s="15" t="n"/>
      <c r="I98" s="28">
        <f>IF(B98="","",IF(E98="","",IFERROR(E98+Parametri!$B$5,"")))</f>
        <v/>
      </c>
      <c r="J98" s="17">
        <f>IF(B98="","",IF(A98="","",IFERROR(SUMIFS($C$4:$C$123,$A$4:$A$123,"&lt;="&amp;A98,$F$4:$F$123,"&lt;&gt;Rifiuta",$B$4:$B$123,"&lt;&gt;"),"")))</f>
        <v/>
      </c>
      <c r="K98" s="18">
        <f>IF(B98="","",IF(OR(A98="",C98="",D98=""),"Dati da completare",IF(F98="Accetta","Confermato",IF(F98="Rifiuta","Rinuncia",IF(AND(I98&lt;&gt;"",I98&lt;Parametri!$B$6),"Risposta scaduta",IF(IFERROR(J98,1E+99)&lt;=Parametri!$B$4,"Da valutare per subentro","In attesa"))))))</f>
        <v/>
      </c>
      <c r="L98" s="17">
        <f>IF(B98="","",IF(D98="","",IFERROR(IF(Parametri!$B$6&gt;=D98,Parametri!$B$6-D98,0),"")))</f>
        <v/>
      </c>
      <c r="M98" s="13" t="n"/>
    </row>
    <row r="99">
      <c r="A99" s="12" t="n"/>
      <c r="B99" s="13" t="n"/>
      <c r="C99" s="12" t="n"/>
      <c r="D99" s="27" t="n"/>
      <c r="E99" s="27" t="n"/>
      <c r="F99" s="15" t="n"/>
      <c r="G99" s="15" t="n"/>
      <c r="H99" s="15" t="n"/>
      <c r="I99" s="29">
        <f>IF(B99="","",IF(E99="","",IFERROR(E99+Parametri!$B$5,"")))</f>
        <v/>
      </c>
      <c r="J99" s="20">
        <f>IF(B99="","",IF(A99="","",IFERROR(SUMIFS($C$4:$C$123,$A$4:$A$123,"&lt;="&amp;A99,$F$4:$F$123,"&lt;&gt;Rifiuta",$B$4:$B$123,"&lt;&gt;"),"")))</f>
        <v/>
      </c>
      <c r="K99" s="21">
        <f>IF(B99="","",IF(OR(A99="",C99="",D99=""),"Dati da completare",IF(F99="Accetta","Confermato",IF(F99="Rifiuta","Rinuncia",IF(AND(I99&lt;&gt;"",I99&lt;Parametri!$B$6),"Risposta scaduta",IF(IFERROR(J99,1E+99)&lt;=Parametri!$B$4,"Da valutare per subentro","In attesa"))))))</f>
        <v/>
      </c>
      <c r="L99" s="20">
        <f>IF(B99="","",IF(D99="","",IFERROR(IF(Parametri!$B$6&gt;=D99,Parametri!$B$6-D99,0),"")))</f>
        <v/>
      </c>
      <c r="M99" s="13" t="n"/>
    </row>
    <row r="100">
      <c r="A100" s="12" t="n"/>
      <c r="B100" s="13" t="n"/>
      <c r="C100" s="12" t="n"/>
      <c r="D100" s="27" t="n"/>
      <c r="E100" s="27" t="n"/>
      <c r="F100" s="15" t="n"/>
      <c r="G100" s="15" t="n"/>
      <c r="H100" s="15" t="n"/>
      <c r="I100" s="28">
        <f>IF(B100="","",IF(E100="","",IFERROR(E100+Parametri!$B$5,"")))</f>
        <v/>
      </c>
      <c r="J100" s="17">
        <f>IF(B100="","",IF(A100="","",IFERROR(SUMIFS($C$4:$C$123,$A$4:$A$123,"&lt;="&amp;A100,$F$4:$F$123,"&lt;&gt;Rifiuta",$B$4:$B$123,"&lt;&gt;"),"")))</f>
        <v/>
      </c>
      <c r="K100" s="18">
        <f>IF(B100="","",IF(OR(A100="",C100="",D100=""),"Dati da completare",IF(F100="Accetta","Confermato",IF(F100="Rifiuta","Rinuncia",IF(AND(I100&lt;&gt;"",I100&lt;Parametri!$B$6),"Risposta scaduta",IF(IFERROR(J100,1E+99)&lt;=Parametri!$B$4,"Da valutare per subentro","In attesa"))))))</f>
        <v/>
      </c>
      <c r="L100" s="17">
        <f>IF(B100="","",IF(D100="","",IFERROR(IF(Parametri!$B$6&gt;=D100,Parametri!$B$6-D100,0),"")))</f>
        <v/>
      </c>
      <c r="M100" s="13" t="n"/>
    </row>
    <row r="101">
      <c r="A101" s="12" t="n"/>
      <c r="B101" s="13" t="n"/>
      <c r="C101" s="12" t="n"/>
      <c r="D101" s="27" t="n"/>
      <c r="E101" s="27" t="n"/>
      <c r="F101" s="15" t="n"/>
      <c r="G101" s="15" t="n"/>
      <c r="H101" s="15" t="n"/>
      <c r="I101" s="29">
        <f>IF(B101="","",IF(E101="","",IFERROR(E101+Parametri!$B$5,"")))</f>
        <v/>
      </c>
      <c r="J101" s="20">
        <f>IF(B101="","",IF(A101="","",IFERROR(SUMIFS($C$4:$C$123,$A$4:$A$123,"&lt;="&amp;A101,$F$4:$F$123,"&lt;&gt;Rifiuta",$B$4:$B$123,"&lt;&gt;"),"")))</f>
        <v/>
      </c>
      <c r="K101" s="21">
        <f>IF(B101="","",IF(OR(A101="",C101="",D101=""),"Dati da completare",IF(F101="Accetta","Confermato",IF(F101="Rifiuta","Rinuncia",IF(AND(I101&lt;&gt;"",I101&lt;Parametri!$B$6),"Risposta scaduta",IF(IFERROR(J101,1E+99)&lt;=Parametri!$B$4,"Da valutare per subentro","In attesa"))))))</f>
        <v/>
      </c>
      <c r="L101" s="20">
        <f>IF(B101="","",IF(D101="","",IFERROR(IF(Parametri!$B$6&gt;=D101,Parametri!$B$6-D101,0),"")))</f>
        <v/>
      </c>
      <c r="M101" s="13" t="n"/>
    </row>
    <row r="102">
      <c r="A102" s="12" t="n"/>
      <c r="B102" s="13" t="n"/>
      <c r="C102" s="12" t="n"/>
      <c r="D102" s="27" t="n"/>
      <c r="E102" s="27" t="n"/>
      <c r="F102" s="15" t="n"/>
      <c r="G102" s="15" t="n"/>
      <c r="H102" s="15" t="n"/>
      <c r="I102" s="28">
        <f>IF(B102="","",IF(E102="","",IFERROR(E102+Parametri!$B$5,"")))</f>
        <v/>
      </c>
      <c r="J102" s="17">
        <f>IF(B102="","",IF(A102="","",IFERROR(SUMIFS($C$4:$C$123,$A$4:$A$123,"&lt;="&amp;A102,$F$4:$F$123,"&lt;&gt;Rifiuta",$B$4:$B$123,"&lt;&gt;"),"")))</f>
        <v/>
      </c>
      <c r="K102" s="18">
        <f>IF(B102="","",IF(OR(A102="",C102="",D102=""),"Dati da completare",IF(F102="Accetta","Confermato",IF(F102="Rifiuta","Rinuncia",IF(AND(I102&lt;&gt;"",I102&lt;Parametri!$B$6),"Risposta scaduta",IF(IFERROR(J102,1E+99)&lt;=Parametri!$B$4,"Da valutare per subentro","In attesa"))))))</f>
        <v/>
      </c>
      <c r="L102" s="17">
        <f>IF(B102="","",IF(D102="","",IFERROR(IF(Parametri!$B$6&gt;=D102,Parametri!$B$6-D102,0),"")))</f>
        <v/>
      </c>
      <c r="M102" s="13" t="n"/>
    </row>
    <row r="103">
      <c r="A103" s="12" t="n"/>
      <c r="B103" s="13" t="n"/>
      <c r="C103" s="12" t="n"/>
      <c r="D103" s="27" t="n"/>
      <c r="E103" s="27" t="n"/>
      <c r="F103" s="15" t="n"/>
      <c r="G103" s="15" t="n"/>
      <c r="H103" s="15" t="n"/>
      <c r="I103" s="29">
        <f>IF(B103="","",IF(E103="","",IFERROR(E103+Parametri!$B$5,"")))</f>
        <v/>
      </c>
      <c r="J103" s="20">
        <f>IF(B103="","",IF(A103="","",IFERROR(SUMIFS($C$4:$C$123,$A$4:$A$123,"&lt;="&amp;A103,$F$4:$F$123,"&lt;&gt;Rifiuta",$B$4:$B$123,"&lt;&gt;"),"")))</f>
        <v/>
      </c>
      <c r="K103" s="21">
        <f>IF(B103="","",IF(OR(A103="",C103="",D103=""),"Dati da completare",IF(F103="Accetta","Confermato",IF(F103="Rifiuta","Rinuncia",IF(AND(I103&lt;&gt;"",I103&lt;Parametri!$B$6),"Risposta scaduta",IF(IFERROR(J103,1E+99)&lt;=Parametri!$B$4,"Da valutare per subentro","In attesa"))))))</f>
        <v/>
      </c>
      <c r="L103" s="20">
        <f>IF(B103="","",IF(D103="","",IFERROR(IF(Parametri!$B$6&gt;=D103,Parametri!$B$6-D103,0),"")))</f>
        <v/>
      </c>
      <c r="M103" s="13" t="n"/>
    </row>
    <row r="104">
      <c r="A104" s="12" t="n"/>
      <c r="B104" s="13" t="n"/>
      <c r="C104" s="12" t="n"/>
      <c r="D104" s="27" t="n"/>
      <c r="E104" s="27" t="n"/>
      <c r="F104" s="15" t="n"/>
      <c r="G104" s="15" t="n"/>
      <c r="H104" s="15" t="n"/>
      <c r="I104" s="28">
        <f>IF(B104="","",IF(E104="","",IFERROR(E104+Parametri!$B$5,"")))</f>
        <v/>
      </c>
      <c r="J104" s="17">
        <f>IF(B104="","",IF(A104="","",IFERROR(SUMIFS($C$4:$C$123,$A$4:$A$123,"&lt;="&amp;A104,$F$4:$F$123,"&lt;&gt;Rifiuta",$B$4:$B$123,"&lt;&gt;"),"")))</f>
        <v/>
      </c>
      <c r="K104" s="18">
        <f>IF(B104="","",IF(OR(A104="",C104="",D104=""),"Dati da completare",IF(F104="Accetta","Confermato",IF(F104="Rifiuta","Rinuncia",IF(AND(I104&lt;&gt;"",I104&lt;Parametri!$B$6),"Risposta scaduta",IF(IFERROR(J104,1E+99)&lt;=Parametri!$B$4,"Da valutare per subentro","In attesa"))))))</f>
        <v/>
      </c>
      <c r="L104" s="17">
        <f>IF(B104="","",IF(D104="","",IFERROR(IF(Parametri!$B$6&gt;=D104,Parametri!$B$6-D104,0),"")))</f>
        <v/>
      </c>
      <c r="M104" s="13" t="n"/>
    </row>
    <row r="105">
      <c r="A105" s="12" t="n"/>
      <c r="B105" s="13" t="n"/>
      <c r="C105" s="12" t="n"/>
      <c r="D105" s="27" t="n"/>
      <c r="E105" s="27" t="n"/>
      <c r="F105" s="15" t="n"/>
      <c r="G105" s="15" t="n"/>
      <c r="H105" s="15" t="n"/>
      <c r="I105" s="29">
        <f>IF(B105="","",IF(E105="","",IFERROR(E105+Parametri!$B$5,"")))</f>
        <v/>
      </c>
      <c r="J105" s="20">
        <f>IF(B105="","",IF(A105="","",IFERROR(SUMIFS($C$4:$C$123,$A$4:$A$123,"&lt;="&amp;A105,$F$4:$F$123,"&lt;&gt;Rifiuta",$B$4:$B$123,"&lt;&gt;"),"")))</f>
        <v/>
      </c>
      <c r="K105" s="21">
        <f>IF(B105="","",IF(OR(A105="",C105="",D105=""),"Dati da completare",IF(F105="Accetta","Confermato",IF(F105="Rifiuta","Rinuncia",IF(AND(I105&lt;&gt;"",I105&lt;Parametri!$B$6),"Risposta scaduta",IF(IFERROR(J105,1E+99)&lt;=Parametri!$B$4,"Da valutare per subentro","In attesa"))))))</f>
        <v/>
      </c>
      <c r="L105" s="20">
        <f>IF(B105="","",IF(D105="","",IFERROR(IF(Parametri!$B$6&gt;=D105,Parametri!$B$6-D105,0),"")))</f>
        <v/>
      </c>
      <c r="M105" s="13" t="n"/>
    </row>
    <row r="106">
      <c r="A106" s="12" t="n"/>
      <c r="B106" s="13" t="n"/>
      <c r="C106" s="12" t="n"/>
      <c r="D106" s="27" t="n"/>
      <c r="E106" s="27" t="n"/>
      <c r="F106" s="15" t="n"/>
      <c r="G106" s="15" t="n"/>
      <c r="H106" s="15" t="n"/>
      <c r="I106" s="28">
        <f>IF(B106="","",IF(E106="","",IFERROR(E106+Parametri!$B$5,"")))</f>
        <v/>
      </c>
      <c r="J106" s="17">
        <f>IF(B106="","",IF(A106="","",IFERROR(SUMIFS($C$4:$C$123,$A$4:$A$123,"&lt;="&amp;A106,$F$4:$F$123,"&lt;&gt;Rifiuta",$B$4:$B$123,"&lt;&gt;"),"")))</f>
        <v/>
      </c>
      <c r="K106" s="18">
        <f>IF(B106="","",IF(OR(A106="",C106="",D106=""),"Dati da completare",IF(F106="Accetta","Confermato",IF(F106="Rifiuta","Rinuncia",IF(AND(I106&lt;&gt;"",I106&lt;Parametri!$B$6),"Risposta scaduta",IF(IFERROR(J106,1E+99)&lt;=Parametri!$B$4,"Da valutare per subentro","In attesa"))))))</f>
        <v/>
      </c>
      <c r="L106" s="17">
        <f>IF(B106="","",IF(D106="","",IFERROR(IF(Parametri!$B$6&gt;=D106,Parametri!$B$6-D106,0),"")))</f>
        <v/>
      </c>
      <c r="M106" s="13" t="n"/>
    </row>
    <row r="107">
      <c r="A107" s="12" t="n"/>
      <c r="B107" s="13" t="n"/>
      <c r="C107" s="12" t="n"/>
      <c r="D107" s="27" t="n"/>
      <c r="E107" s="27" t="n"/>
      <c r="F107" s="15" t="n"/>
      <c r="G107" s="15" t="n"/>
      <c r="H107" s="15" t="n"/>
      <c r="I107" s="29">
        <f>IF(B107="","",IF(E107="","",IFERROR(E107+Parametri!$B$5,"")))</f>
        <v/>
      </c>
      <c r="J107" s="20">
        <f>IF(B107="","",IF(A107="","",IFERROR(SUMIFS($C$4:$C$123,$A$4:$A$123,"&lt;="&amp;A107,$F$4:$F$123,"&lt;&gt;Rifiuta",$B$4:$B$123,"&lt;&gt;"),"")))</f>
        <v/>
      </c>
      <c r="K107" s="21">
        <f>IF(B107="","",IF(OR(A107="",C107="",D107=""),"Dati da completare",IF(F107="Accetta","Confermato",IF(F107="Rifiuta","Rinuncia",IF(AND(I107&lt;&gt;"",I107&lt;Parametri!$B$6),"Risposta scaduta",IF(IFERROR(J107,1E+99)&lt;=Parametri!$B$4,"Da valutare per subentro","In attesa"))))))</f>
        <v/>
      </c>
      <c r="L107" s="20">
        <f>IF(B107="","",IF(D107="","",IFERROR(IF(Parametri!$B$6&gt;=D107,Parametri!$B$6-D107,0),"")))</f>
        <v/>
      </c>
      <c r="M107" s="13" t="n"/>
    </row>
    <row r="108">
      <c r="A108" s="12" t="n"/>
      <c r="B108" s="13" t="n"/>
      <c r="C108" s="12" t="n"/>
      <c r="D108" s="27" t="n"/>
      <c r="E108" s="27" t="n"/>
      <c r="F108" s="15" t="n"/>
      <c r="G108" s="15" t="n"/>
      <c r="H108" s="15" t="n"/>
      <c r="I108" s="28">
        <f>IF(B108="","",IF(E108="","",IFERROR(E108+Parametri!$B$5,"")))</f>
        <v/>
      </c>
      <c r="J108" s="17">
        <f>IF(B108="","",IF(A108="","",IFERROR(SUMIFS($C$4:$C$123,$A$4:$A$123,"&lt;="&amp;A108,$F$4:$F$123,"&lt;&gt;Rifiuta",$B$4:$B$123,"&lt;&gt;"),"")))</f>
        <v/>
      </c>
      <c r="K108" s="18">
        <f>IF(B108="","",IF(OR(A108="",C108="",D108=""),"Dati da completare",IF(F108="Accetta","Confermato",IF(F108="Rifiuta","Rinuncia",IF(AND(I108&lt;&gt;"",I108&lt;Parametri!$B$6),"Risposta scaduta",IF(IFERROR(J108,1E+99)&lt;=Parametri!$B$4,"Da valutare per subentro","In attesa"))))))</f>
        <v/>
      </c>
      <c r="L108" s="17">
        <f>IF(B108="","",IF(D108="","",IFERROR(IF(Parametri!$B$6&gt;=D108,Parametri!$B$6-D108,0),"")))</f>
        <v/>
      </c>
      <c r="M108" s="13" t="n"/>
    </row>
    <row r="109">
      <c r="A109" s="12" t="n"/>
      <c r="B109" s="13" t="n"/>
      <c r="C109" s="12" t="n"/>
      <c r="D109" s="27" t="n"/>
      <c r="E109" s="27" t="n"/>
      <c r="F109" s="15" t="n"/>
      <c r="G109" s="15" t="n"/>
      <c r="H109" s="15" t="n"/>
      <c r="I109" s="29">
        <f>IF(B109="","",IF(E109="","",IFERROR(E109+Parametri!$B$5,"")))</f>
        <v/>
      </c>
      <c r="J109" s="20">
        <f>IF(B109="","",IF(A109="","",IFERROR(SUMIFS($C$4:$C$123,$A$4:$A$123,"&lt;="&amp;A109,$F$4:$F$123,"&lt;&gt;Rifiuta",$B$4:$B$123,"&lt;&gt;"),"")))</f>
        <v/>
      </c>
      <c r="K109" s="21">
        <f>IF(B109="","",IF(OR(A109="",C109="",D109=""),"Dati da completare",IF(F109="Accetta","Confermato",IF(F109="Rifiuta","Rinuncia",IF(AND(I109&lt;&gt;"",I109&lt;Parametri!$B$6),"Risposta scaduta",IF(IFERROR(J109,1E+99)&lt;=Parametri!$B$4,"Da valutare per subentro","In attesa"))))))</f>
        <v/>
      </c>
      <c r="L109" s="20">
        <f>IF(B109="","",IF(D109="","",IFERROR(IF(Parametri!$B$6&gt;=D109,Parametri!$B$6-D109,0),"")))</f>
        <v/>
      </c>
      <c r="M109" s="13" t="n"/>
    </row>
    <row r="110">
      <c r="A110" s="12" t="n"/>
      <c r="B110" s="13" t="n"/>
      <c r="C110" s="12" t="n"/>
      <c r="D110" s="27" t="n"/>
      <c r="E110" s="27" t="n"/>
      <c r="F110" s="15" t="n"/>
      <c r="G110" s="15" t="n"/>
      <c r="H110" s="15" t="n"/>
      <c r="I110" s="28">
        <f>IF(B110="","",IF(E110="","",IFERROR(E110+Parametri!$B$5,"")))</f>
        <v/>
      </c>
      <c r="J110" s="17">
        <f>IF(B110="","",IF(A110="","",IFERROR(SUMIFS($C$4:$C$123,$A$4:$A$123,"&lt;="&amp;A110,$F$4:$F$123,"&lt;&gt;Rifiuta",$B$4:$B$123,"&lt;&gt;"),"")))</f>
        <v/>
      </c>
      <c r="K110" s="18">
        <f>IF(B110="","",IF(OR(A110="",C110="",D110=""),"Dati da completare",IF(F110="Accetta","Confermato",IF(F110="Rifiuta","Rinuncia",IF(AND(I110&lt;&gt;"",I110&lt;Parametri!$B$6),"Risposta scaduta",IF(IFERROR(J110,1E+99)&lt;=Parametri!$B$4,"Da valutare per subentro","In attesa"))))))</f>
        <v/>
      </c>
      <c r="L110" s="17">
        <f>IF(B110="","",IF(D110="","",IFERROR(IF(Parametri!$B$6&gt;=D110,Parametri!$B$6-D110,0),"")))</f>
        <v/>
      </c>
      <c r="M110" s="13" t="n"/>
    </row>
    <row r="111">
      <c r="A111" s="12" t="n"/>
      <c r="B111" s="13" t="n"/>
      <c r="C111" s="12" t="n"/>
      <c r="D111" s="27" t="n"/>
      <c r="E111" s="27" t="n"/>
      <c r="F111" s="15" t="n"/>
      <c r="G111" s="15" t="n"/>
      <c r="H111" s="15" t="n"/>
      <c r="I111" s="29">
        <f>IF(B111="","",IF(E111="","",IFERROR(E111+Parametri!$B$5,"")))</f>
        <v/>
      </c>
      <c r="J111" s="20">
        <f>IF(B111="","",IF(A111="","",IFERROR(SUMIFS($C$4:$C$123,$A$4:$A$123,"&lt;="&amp;A111,$F$4:$F$123,"&lt;&gt;Rifiuta",$B$4:$B$123,"&lt;&gt;"),"")))</f>
        <v/>
      </c>
      <c r="K111" s="21">
        <f>IF(B111="","",IF(OR(A111="",C111="",D111=""),"Dati da completare",IF(F111="Accetta","Confermato",IF(F111="Rifiuta","Rinuncia",IF(AND(I111&lt;&gt;"",I111&lt;Parametri!$B$6),"Risposta scaduta",IF(IFERROR(J111,1E+99)&lt;=Parametri!$B$4,"Da valutare per subentro","In attesa"))))))</f>
        <v/>
      </c>
      <c r="L111" s="20">
        <f>IF(B111="","",IF(D111="","",IFERROR(IF(Parametri!$B$6&gt;=D111,Parametri!$B$6-D111,0),"")))</f>
        <v/>
      </c>
      <c r="M111" s="13" t="n"/>
    </row>
    <row r="112">
      <c r="A112" s="12" t="n"/>
      <c r="B112" s="13" t="n"/>
      <c r="C112" s="12" t="n"/>
      <c r="D112" s="27" t="n"/>
      <c r="E112" s="27" t="n"/>
      <c r="F112" s="15" t="n"/>
      <c r="G112" s="15" t="n"/>
      <c r="H112" s="15" t="n"/>
      <c r="I112" s="28">
        <f>IF(B112="","",IF(E112="","",IFERROR(E112+Parametri!$B$5,"")))</f>
        <v/>
      </c>
      <c r="J112" s="17">
        <f>IF(B112="","",IF(A112="","",IFERROR(SUMIFS($C$4:$C$123,$A$4:$A$123,"&lt;="&amp;A112,$F$4:$F$123,"&lt;&gt;Rifiuta",$B$4:$B$123,"&lt;&gt;"),"")))</f>
        <v/>
      </c>
      <c r="K112" s="18">
        <f>IF(B112="","",IF(OR(A112="",C112="",D112=""),"Dati da completare",IF(F112="Accetta","Confermato",IF(F112="Rifiuta","Rinuncia",IF(AND(I112&lt;&gt;"",I112&lt;Parametri!$B$6),"Risposta scaduta",IF(IFERROR(J112,1E+99)&lt;=Parametri!$B$4,"Da valutare per subentro","In attesa"))))))</f>
        <v/>
      </c>
      <c r="L112" s="17">
        <f>IF(B112="","",IF(D112="","",IFERROR(IF(Parametri!$B$6&gt;=D112,Parametri!$B$6-D112,0),"")))</f>
        <v/>
      </c>
      <c r="M112" s="13" t="n"/>
    </row>
    <row r="113">
      <c r="A113" s="12" t="n"/>
      <c r="B113" s="13" t="n"/>
      <c r="C113" s="12" t="n"/>
      <c r="D113" s="27" t="n"/>
      <c r="E113" s="27" t="n"/>
      <c r="F113" s="15" t="n"/>
      <c r="G113" s="15" t="n"/>
      <c r="H113" s="15" t="n"/>
      <c r="I113" s="29">
        <f>IF(B113="","",IF(E113="","",IFERROR(E113+Parametri!$B$5,"")))</f>
        <v/>
      </c>
      <c r="J113" s="20">
        <f>IF(B113="","",IF(A113="","",IFERROR(SUMIFS($C$4:$C$123,$A$4:$A$123,"&lt;="&amp;A113,$F$4:$F$123,"&lt;&gt;Rifiuta",$B$4:$B$123,"&lt;&gt;"),"")))</f>
        <v/>
      </c>
      <c r="K113" s="21">
        <f>IF(B113="","",IF(OR(A113="",C113="",D113=""),"Dati da completare",IF(F113="Accetta","Confermato",IF(F113="Rifiuta","Rinuncia",IF(AND(I113&lt;&gt;"",I113&lt;Parametri!$B$6),"Risposta scaduta",IF(IFERROR(J113,1E+99)&lt;=Parametri!$B$4,"Da valutare per subentro","In attesa"))))))</f>
        <v/>
      </c>
      <c r="L113" s="20">
        <f>IF(B113="","",IF(D113="","",IFERROR(IF(Parametri!$B$6&gt;=D113,Parametri!$B$6-D113,0),"")))</f>
        <v/>
      </c>
      <c r="M113" s="13" t="n"/>
    </row>
    <row r="114">
      <c r="A114" s="12" t="n"/>
      <c r="B114" s="13" t="n"/>
      <c r="C114" s="12" t="n"/>
      <c r="D114" s="27" t="n"/>
      <c r="E114" s="27" t="n"/>
      <c r="F114" s="15" t="n"/>
      <c r="G114" s="15" t="n"/>
      <c r="H114" s="15" t="n"/>
      <c r="I114" s="28">
        <f>IF(B114="","",IF(E114="","",IFERROR(E114+Parametri!$B$5,"")))</f>
        <v/>
      </c>
      <c r="J114" s="17">
        <f>IF(B114="","",IF(A114="","",IFERROR(SUMIFS($C$4:$C$123,$A$4:$A$123,"&lt;="&amp;A114,$F$4:$F$123,"&lt;&gt;Rifiuta",$B$4:$B$123,"&lt;&gt;"),"")))</f>
        <v/>
      </c>
      <c r="K114" s="18">
        <f>IF(B114="","",IF(OR(A114="",C114="",D114=""),"Dati da completare",IF(F114="Accetta","Confermato",IF(F114="Rifiuta","Rinuncia",IF(AND(I114&lt;&gt;"",I114&lt;Parametri!$B$6),"Risposta scaduta",IF(IFERROR(J114,1E+99)&lt;=Parametri!$B$4,"Da valutare per subentro","In attesa"))))))</f>
        <v/>
      </c>
      <c r="L114" s="17">
        <f>IF(B114="","",IF(D114="","",IFERROR(IF(Parametri!$B$6&gt;=D114,Parametri!$B$6-D114,0),"")))</f>
        <v/>
      </c>
      <c r="M114" s="13" t="n"/>
    </row>
    <row r="115">
      <c r="A115" s="12" t="n"/>
      <c r="B115" s="13" t="n"/>
      <c r="C115" s="12" t="n"/>
      <c r="D115" s="27" t="n"/>
      <c r="E115" s="27" t="n"/>
      <c r="F115" s="15" t="n"/>
      <c r="G115" s="15" t="n"/>
      <c r="H115" s="15" t="n"/>
      <c r="I115" s="29">
        <f>IF(B115="","",IF(E115="","",IFERROR(E115+Parametri!$B$5,"")))</f>
        <v/>
      </c>
      <c r="J115" s="20">
        <f>IF(B115="","",IF(A115="","",IFERROR(SUMIFS($C$4:$C$123,$A$4:$A$123,"&lt;="&amp;A115,$F$4:$F$123,"&lt;&gt;Rifiuta",$B$4:$B$123,"&lt;&gt;"),"")))</f>
        <v/>
      </c>
      <c r="K115" s="21">
        <f>IF(B115="","",IF(OR(A115="",C115="",D115=""),"Dati da completare",IF(F115="Accetta","Confermato",IF(F115="Rifiuta","Rinuncia",IF(AND(I115&lt;&gt;"",I115&lt;Parametri!$B$6),"Risposta scaduta",IF(IFERROR(J115,1E+99)&lt;=Parametri!$B$4,"Da valutare per subentro","In attesa"))))))</f>
        <v/>
      </c>
      <c r="L115" s="20">
        <f>IF(B115="","",IF(D115="","",IFERROR(IF(Parametri!$B$6&gt;=D115,Parametri!$B$6-D115,0),"")))</f>
        <v/>
      </c>
      <c r="M115" s="13" t="n"/>
    </row>
    <row r="116">
      <c r="A116" s="12" t="n"/>
      <c r="B116" s="13" t="n"/>
      <c r="C116" s="12" t="n"/>
      <c r="D116" s="27" t="n"/>
      <c r="E116" s="27" t="n"/>
      <c r="F116" s="15" t="n"/>
      <c r="G116" s="15" t="n"/>
      <c r="H116" s="15" t="n"/>
      <c r="I116" s="28">
        <f>IF(B116="","",IF(E116="","",IFERROR(E116+Parametri!$B$5,"")))</f>
        <v/>
      </c>
      <c r="J116" s="17">
        <f>IF(B116="","",IF(A116="","",IFERROR(SUMIFS($C$4:$C$123,$A$4:$A$123,"&lt;="&amp;A116,$F$4:$F$123,"&lt;&gt;Rifiuta",$B$4:$B$123,"&lt;&gt;"),"")))</f>
        <v/>
      </c>
      <c r="K116" s="18">
        <f>IF(B116="","",IF(OR(A116="",C116="",D116=""),"Dati da completare",IF(F116="Accetta","Confermato",IF(F116="Rifiuta","Rinuncia",IF(AND(I116&lt;&gt;"",I116&lt;Parametri!$B$6),"Risposta scaduta",IF(IFERROR(J116,1E+99)&lt;=Parametri!$B$4,"Da valutare per subentro","In attesa"))))))</f>
        <v/>
      </c>
      <c r="L116" s="17">
        <f>IF(B116="","",IF(D116="","",IFERROR(IF(Parametri!$B$6&gt;=D116,Parametri!$B$6-D116,0),"")))</f>
        <v/>
      </c>
      <c r="M116" s="13" t="n"/>
    </row>
    <row r="117">
      <c r="A117" s="12" t="n"/>
      <c r="B117" s="13" t="n"/>
      <c r="C117" s="12" t="n"/>
      <c r="D117" s="27" t="n"/>
      <c r="E117" s="27" t="n"/>
      <c r="F117" s="15" t="n"/>
      <c r="G117" s="15" t="n"/>
      <c r="H117" s="15" t="n"/>
      <c r="I117" s="29">
        <f>IF(B117="","",IF(E117="","",IFERROR(E117+Parametri!$B$5,"")))</f>
        <v/>
      </c>
      <c r="J117" s="20">
        <f>IF(B117="","",IF(A117="","",IFERROR(SUMIFS($C$4:$C$123,$A$4:$A$123,"&lt;="&amp;A117,$F$4:$F$123,"&lt;&gt;Rifiuta",$B$4:$B$123,"&lt;&gt;"),"")))</f>
        <v/>
      </c>
      <c r="K117" s="21">
        <f>IF(B117="","",IF(OR(A117="",C117="",D117=""),"Dati da completare",IF(F117="Accetta","Confermato",IF(F117="Rifiuta","Rinuncia",IF(AND(I117&lt;&gt;"",I117&lt;Parametri!$B$6),"Risposta scaduta",IF(IFERROR(J117,1E+99)&lt;=Parametri!$B$4,"Da valutare per subentro","In attesa"))))))</f>
        <v/>
      </c>
      <c r="L117" s="20">
        <f>IF(B117="","",IF(D117="","",IFERROR(IF(Parametri!$B$6&gt;=D117,Parametri!$B$6-D117,0),"")))</f>
        <v/>
      </c>
      <c r="M117" s="13" t="n"/>
    </row>
    <row r="118">
      <c r="A118" s="12" t="n"/>
      <c r="B118" s="13" t="n"/>
      <c r="C118" s="12" t="n"/>
      <c r="D118" s="27" t="n"/>
      <c r="E118" s="27" t="n"/>
      <c r="F118" s="15" t="n"/>
      <c r="G118" s="15" t="n"/>
      <c r="H118" s="15" t="n"/>
      <c r="I118" s="28">
        <f>IF(B118="","",IF(E118="","",IFERROR(E118+Parametri!$B$5,"")))</f>
        <v/>
      </c>
      <c r="J118" s="17">
        <f>IF(B118="","",IF(A118="","",IFERROR(SUMIFS($C$4:$C$123,$A$4:$A$123,"&lt;="&amp;A118,$F$4:$F$123,"&lt;&gt;Rifiuta",$B$4:$B$123,"&lt;&gt;"),"")))</f>
        <v/>
      </c>
      <c r="K118" s="18">
        <f>IF(B118="","",IF(OR(A118="",C118="",D118=""),"Dati da completare",IF(F118="Accetta","Confermato",IF(F118="Rifiuta","Rinuncia",IF(AND(I118&lt;&gt;"",I118&lt;Parametri!$B$6),"Risposta scaduta",IF(IFERROR(J118,1E+99)&lt;=Parametri!$B$4,"Da valutare per subentro","In attesa"))))))</f>
        <v/>
      </c>
      <c r="L118" s="17">
        <f>IF(B118="","",IF(D118="","",IFERROR(IF(Parametri!$B$6&gt;=D118,Parametri!$B$6-D118,0),"")))</f>
        <v/>
      </c>
      <c r="M118" s="13" t="n"/>
    </row>
    <row r="119">
      <c r="A119" s="12" t="n"/>
      <c r="B119" s="13" t="n"/>
      <c r="C119" s="12" t="n"/>
      <c r="D119" s="27" t="n"/>
      <c r="E119" s="27" t="n"/>
      <c r="F119" s="15" t="n"/>
      <c r="G119" s="15" t="n"/>
      <c r="H119" s="15" t="n"/>
      <c r="I119" s="29">
        <f>IF(B119="","",IF(E119="","",IFERROR(E119+Parametri!$B$5,"")))</f>
        <v/>
      </c>
      <c r="J119" s="20">
        <f>IF(B119="","",IF(A119="","",IFERROR(SUMIFS($C$4:$C$123,$A$4:$A$123,"&lt;="&amp;A119,$F$4:$F$123,"&lt;&gt;Rifiuta",$B$4:$B$123,"&lt;&gt;"),"")))</f>
        <v/>
      </c>
      <c r="K119" s="21">
        <f>IF(B119="","",IF(OR(A119="",C119="",D119=""),"Dati da completare",IF(F119="Accetta","Confermato",IF(F119="Rifiuta","Rinuncia",IF(AND(I119&lt;&gt;"",I119&lt;Parametri!$B$6),"Risposta scaduta",IF(IFERROR(J119,1E+99)&lt;=Parametri!$B$4,"Da valutare per subentro","In attesa"))))))</f>
        <v/>
      </c>
      <c r="L119" s="20">
        <f>IF(B119="","",IF(D119="","",IFERROR(IF(Parametri!$B$6&gt;=D119,Parametri!$B$6-D119,0),"")))</f>
        <v/>
      </c>
      <c r="M119" s="13" t="n"/>
    </row>
    <row r="120">
      <c r="A120" s="12" t="n"/>
      <c r="B120" s="13" t="n"/>
      <c r="C120" s="12" t="n"/>
      <c r="D120" s="27" t="n"/>
      <c r="E120" s="27" t="n"/>
      <c r="F120" s="15" t="n"/>
      <c r="G120" s="15" t="n"/>
      <c r="H120" s="15" t="n"/>
      <c r="I120" s="28">
        <f>IF(B120="","",IF(E120="","",IFERROR(E120+Parametri!$B$5,"")))</f>
        <v/>
      </c>
      <c r="J120" s="17">
        <f>IF(B120="","",IF(A120="","",IFERROR(SUMIFS($C$4:$C$123,$A$4:$A$123,"&lt;="&amp;A120,$F$4:$F$123,"&lt;&gt;Rifiuta",$B$4:$B$123,"&lt;&gt;"),"")))</f>
        <v/>
      </c>
      <c r="K120" s="18">
        <f>IF(B120="","",IF(OR(A120="",C120="",D120=""),"Dati da completare",IF(F120="Accetta","Confermato",IF(F120="Rifiuta","Rinuncia",IF(AND(I120&lt;&gt;"",I120&lt;Parametri!$B$6),"Risposta scaduta",IF(IFERROR(J120,1E+99)&lt;=Parametri!$B$4,"Da valutare per subentro","In attesa"))))))</f>
        <v/>
      </c>
      <c r="L120" s="17">
        <f>IF(B120="","",IF(D120="","",IFERROR(IF(Parametri!$B$6&gt;=D120,Parametri!$B$6-D120,0),"")))</f>
        <v/>
      </c>
      <c r="M120" s="13" t="n"/>
    </row>
    <row r="121">
      <c r="A121" s="12" t="n"/>
      <c r="B121" s="13" t="n"/>
      <c r="C121" s="12" t="n"/>
      <c r="D121" s="27" t="n"/>
      <c r="E121" s="27" t="n"/>
      <c r="F121" s="15" t="n"/>
      <c r="G121" s="15" t="n"/>
      <c r="H121" s="15" t="n"/>
      <c r="I121" s="29">
        <f>IF(B121="","",IF(E121="","",IFERROR(E121+Parametri!$B$5,"")))</f>
        <v/>
      </c>
      <c r="J121" s="20">
        <f>IF(B121="","",IF(A121="","",IFERROR(SUMIFS($C$4:$C$123,$A$4:$A$123,"&lt;="&amp;A121,$F$4:$F$123,"&lt;&gt;Rifiuta",$B$4:$B$123,"&lt;&gt;"),"")))</f>
        <v/>
      </c>
      <c r="K121" s="21">
        <f>IF(B121="","",IF(OR(A121="",C121="",D121=""),"Dati da completare",IF(F121="Accetta","Confermato",IF(F121="Rifiuta","Rinuncia",IF(AND(I121&lt;&gt;"",I121&lt;Parametri!$B$6),"Risposta scaduta",IF(IFERROR(J121,1E+99)&lt;=Parametri!$B$4,"Da valutare per subentro","In attesa"))))))</f>
        <v/>
      </c>
      <c r="L121" s="20">
        <f>IF(B121="","",IF(D121="","",IFERROR(IF(Parametri!$B$6&gt;=D121,Parametri!$B$6-D121,0),"")))</f>
        <v/>
      </c>
      <c r="M121" s="13" t="n"/>
    </row>
    <row r="122">
      <c r="A122" s="12" t="n"/>
      <c r="B122" s="13" t="n"/>
      <c r="C122" s="12" t="n"/>
      <c r="D122" s="27" t="n"/>
      <c r="E122" s="27" t="n"/>
      <c r="F122" s="15" t="n"/>
      <c r="G122" s="15" t="n"/>
      <c r="H122" s="15" t="n"/>
      <c r="I122" s="28">
        <f>IF(B122="","",IF(E122="","",IFERROR(E122+Parametri!$B$5,"")))</f>
        <v/>
      </c>
      <c r="J122" s="17">
        <f>IF(B122="","",IF(A122="","",IFERROR(SUMIFS($C$4:$C$123,$A$4:$A$123,"&lt;="&amp;A122,$F$4:$F$123,"&lt;&gt;Rifiuta",$B$4:$B$123,"&lt;&gt;"),"")))</f>
        <v/>
      </c>
      <c r="K122" s="18">
        <f>IF(B122="","",IF(OR(A122="",C122="",D122=""),"Dati da completare",IF(F122="Accetta","Confermato",IF(F122="Rifiuta","Rinuncia",IF(AND(I122&lt;&gt;"",I122&lt;Parametri!$B$6),"Risposta scaduta",IF(IFERROR(J122,1E+99)&lt;=Parametri!$B$4,"Da valutare per subentro","In attesa"))))))</f>
        <v/>
      </c>
      <c r="L122" s="17">
        <f>IF(B122="","",IF(D122="","",IFERROR(IF(Parametri!$B$6&gt;=D122,Parametri!$B$6-D122,0),"")))</f>
        <v/>
      </c>
      <c r="M122" s="13" t="n"/>
    </row>
    <row r="123">
      <c r="A123" s="12" t="n"/>
      <c r="B123" s="13" t="n"/>
      <c r="C123" s="12" t="n"/>
      <c r="D123" s="27" t="n"/>
      <c r="E123" s="27" t="n"/>
      <c r="F123" s="15" t="n"/>
      <c r="G123" s="15" t="n"/>
      <c r="H123" s="15" t="n"/>
      <c r="I123" s="29">
        <f>IF(B123="","",IF(E123="","",IFERROR(E123+Parametri!$B$5,"")))</f>
        <v/>
      </c>
      <c r="J123" s="20">
        <f>IF(B123="","",IF(A123="","",IFERROR(SUMIFS($C$4:$C$123,$A$4:$A$123,"&lt;="&amp;A123,$F$4:$F$123,"&lt;&gt;Rifiuta",$B$4:$B$123,"&lt;&gt;"),"")))</f>
        <v/>
      </c>
      <c r="K123" s="21">
        <f>IF(B123="","",IF(OR(A123="",C123="",D123=""),"Dati da completare",IF(F123="Accetta","Confermato",IF(F123="Rifiuta","Rinuncia",IF(AND(I123&lt;&gt;"",I123&lt;Parametri!$B$6),"Risposta scaduta",IF(IFERROR(J123,1E+99)&lt;=Parametri!$B$4,"Da valutare per subentro","In attesa"))))))</f>
        <v/>
      </c>
      <c r="L123" s="20">
        <f>IF(B123="","",IF(D123="","",IFERROR(IF(Parametri!$B$6&gt;=D123,Parametri!$B$6-D123,0),"")))</f>
        <v/>
      </c>
      <c r="M123" s="13" t="n"/>
    </row>
  </sheetData>
  <autoFilter ref="A3:M123"/>
  <mergeCells count="1">
    <mergeCell ref="A1:M1"/>
  </mergeCells>
  <conditionalFormatting sqref="A4:A123">
    <cfRule type="expression" priority="1" dxfId="1">
      <formula>AND($A4&lt;&gt;"",COUNTIF($A$4:$A$123,$A4)&gt;1)</formula>
    </cfRule>
  </conditionalFormatting>
  <conditionalFormatting sqref="I4:I123">
    <cfRule type="expression" priority="2" dxfId="1">
      <formula>AND($I4&lt;&gt;"",$I4&lt;Parametri!$B$6,$F4&lt;&gt;"Accetta",$F4&lt;&gt;"Rifiuta")</formula>
    </cfRule>
  </conditionalFormatting>
  <conditionalFormatting sqref="J4:J123">
    <cfRule type="expression" priority="3" dxfId="1">
      <formula>AND($J4&lt;&gt;"",$J4&gt;Parametri!$B$4)</formula>
    </cfRule>
  </conditionalFormatting>
  <conditionalFormatting sqref="K4:K123">
    <cfRule type="expression" priority="4" dxfId="0">
      <formula>$K4="Confermato"</formula>
    </cfRule>
    <cfRule type="expression" priority="5" dxfId="1">
      <formula>$K4="Risposta scaduta"</formula>
    </cfRule>
    <cfRule type="expression" priority="6" dxfId="2">
      <formula>$K4="Da valutare per subentro"</formula>
    </cfRule>
  </conditionalFormatting>
  <conditionalFormatting sqref="L4:L123">
    <cfRule type="expression" priority="7" dxfId="2">
      <formula>AND($L4&lt;&gt;"",$L4&gt;=Parametri!$B$7,$K4&lt;&gt;"Rinuncia")</formula>
    </cfRule>
  </conditionalFormatting>
  <dataValidations count="6">
    <dataValidation sqref="A4:A123" showDropDown="0" showInputMessage="1" showErrorMessage="1" allowBlank="0" errorTitle="Priorità non valida" error="Inserisci un numero intero maggiore di zero." promptTitle="Ordine della lista" prompt="Usa una priorità numerica univoca." type="whole" operator="greaterThan">
      <formula1>0</formula1>
    </dataValidation>
    <dataValidation sqref="C4:C123" showDropDown="0" showInputMessage="1" showErrorMessage="1" allowBlank="0" errorTitle="Quantità non valida" error="Inserisci un numero intero di persone maggiore di zero." promptTitle="Numero di persone" prompt="Indica quante persone comprende il nucleo fittizio." type="whole" operator="greaterThan">
      <formula1>0</formula1>
    </dataValidation>
    <dataValidation sqref="D4:E123" showDropDown="0" showInputMessage="1" showErrorMessage="1" allowBlank="0" errorTitle="Data fuori intervallo" error="Inserisci una data compresa nei limiti visibili nel foglio Parametri." promptTitle="Data" prompt="Usa il formato GG/MM/AAAA." type="date" operator="between">
      <formula1>$O$2</formula1>
      <formula2>$O$3</formula2>
    </dataValidation>
    <dataValidation sqref="F4:F123" showDropDown="0" showInputMessage="1" showErrorMessage="1" allowBlank="0" errorTitle="Conferma non valida" error="Seleziona una delle opzioni disponibili." type="list">
      <formula1>$O$5:$O$8</formula1>
    </dataValidation>
    <dataValidation sqref="G4:G123" showDropDown="0" showInputMessage="1" showErrorMessage="1" allowBlank="0" errorTitle="Attività non valida" error="Seleziona una delle attività disponibili." type="list">
      <formula1>$P$5:$P$8</formula1>
    </dataValidation>
    <dataValidation sqref="H4:H123" showDropDown="0" showInputMessage="1" showErrorMessage="1" allowBlank="0" errorTitle="Responsabile non valido" error="Seleziona un referente fittizio dall'elenco." type="list">
      <formula1>$Q$5:$Q$7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H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13" customWidth="1" min="3" max="3"/>
    <col width="48" customWidth="1" min="4" max="4"/>
    <col width="3" customWidth="1" min="5" max="5"/>
    <col width="19" customWidth="1" min="6" max="6"/>
    <col width="19" customWidth="1" min="7" max="7"/>
    <col width="25" customWidth="1" min="8" max="8"/>
  </cols>
  <sheetData>
    <row r="1" ht="28" customHeight="1">
      <c r="A1" s="1" t="inlineStr">
        <is>
          <t>Parametri della lista attesa</t>
        </is>
      </c>
      <c r="B1" s="25" t="n"/>
      <c r="C1" s="25" t="n"/>
      <c r="D1" s="25" t="n"/>
      <c r="E1" s="25" t="n"/>
      <c r="F1" s="25" t="n"/>
      <c r="G1" s="25" t="n"/>
      <c r="H1" s="26" t="n"/>
    </row>
    <row r="2" ht="24" customHeight="1">
      <c r="A2" s="11" t="inlineStr">
        <is>
          <t>Modifica le celle color crema; disponibilità, scadenze e decisioni devono essere controllate manualmente.</t>
        </is>
      </c>
    </row>
    <row r="3">
      <c r="A3" s="2" t="inlineStr">
        <is>
          <t>Parametro</t>
        </is>
      </c>
      <c r="B3" s="2" t="inlineStr">
        <is>
          <t>Valore</t>
        </is>
      </c>
      <c r="C3" s="2" t="inlineStr">
        <is>
          <t>Unità</t>
        </is>
      </c>
      <c r="D3" s="2" t="inlineStr">
        <is>
          <t>Uso organizzativo</t>
        </is>
      </c>
      <c r="F3" s="2" t="inlineStr">
        <is>
          <t>Conferme</t>
        </is>
      </c>
      <c r="G3" s="2" t="inlineStr">
        <is>
          <t>Attività</t>
        </is>
      </c>
      <c r="H3" s="2" t="inlineStr">
        <is>
          <t>Responsabili</t>
        </is>
      </c>
    </row>
    <row r="4">
      <c r="A4" s="8" t="inlineStr">
        <is>
          <t>Posti disponibili per subentri</t>
        </is>
      </c>
      <c r="B4" s="22" t="n">
        <v>8</v>
      </c>
      <c r="C4" s="8" t="inlineStr">
        <is>
          <t>persone</t>
        </is>
      </c>
      <c r="D4" s="8" t="inlineStr">
        <is>
          <t>Capienza corrente destinata ai subentri</t>
        </is>
      </c>
      <c r="F4" s="23" t="inlineStr">
        <is>
          <t>In attesa</t>
        </is>
      </c>
      <c r="G4" s="23" t="inlineStr">
        <is>
          <t>Da contattare</t>
        </is>
      </c>
      <c r="H4" s="23" t="inlineStr">
        <is>
          <t>Referente fittizio A</t>
        </is>
      </c>
    </row>
    <row r="5">
      <c r="A5" s="5" t="inlineStr">
        <is>
          <t>Giorni concessi per la risposta</t>
        </is>
      </c>
      <c r="B5" s="22" t="n">
        <v>5</v>
      </c>
      <c r="C5" s="5" t="inlineStr">
        <is>
          <t>giorni</t>
        </is>
      </c>
      <c r="D5" s="5" t="inlineStr">
        <is>
          <t>Calcolo della scadenza dopo l'ultimo contatto</t>
        </is>
      </c>
      <c r="F5" s="23" t="inlineStr">
        <is>
          <t>Accetta</t>
        </is>
      </c>
      <c r="G5" s="23" t="inlineStr">
        <is>
          <t>Contattato</t>
        </is>
      </c>
      <c r="H5" s="23" t="inlineStr">
        <is>
          <t>Referente fittizio B</t>
        </is>
      </c>
    </row>
    <row r="6">
      <c r="A6" s="8" t="inlineStr">
        <is>
          <t>Data di riferimento</t>
        </is>
      </c>
      <c r="B6" s="30" t="n">
        <v>46277</v>
      </c>
      <c r="C6" s="8" t="inlineStr">
        <is>
          <t>data</t>
        </is>
      </c>
      <c r="D6" s="8" t="inlineStr">
        <is>
          <t>Base modificabile per scadenze e giorni di attesa</t>
        </is>
      </c>
      <c r="F6" s="23" t="inlineStr">
        <is>
          <t>Rifiuta</t>
        </is>
      </c>
      <c r="G6" s="23" t="inlineStr">
        <is>
          <t>Sollecito</t>
        </is>
      </c>
      <c r="H6" s="23" t="inlineStr">
        <is>
          <t>Referente fittizio C</t>
        </is>
      </c>
    </row>
    <row r="7">
      <c r="A7" s="5" t="inlineStr">
        <is>
          <t>Soglia di avviso per l'attesa</t>
        </is>
      </c>
      <c r="B7" s="22" t="n">
        <v>30</v>
      </c>
      <c r="C7" s="5" t="inlineStr">
        <is>
          <t>giorni</t>
        </is>
      </c>
      <c r="D7" s="5" t="inlineStr">
        <is>
          <t>Evidenzia le attese prolungate</t>
        </is>
      </c>
      <c r="F7" s="23" t="inlineStr">
        <is>
          <t>Non raggiunto</t>
        </is>
      </c>
      <c r="G7" s="23" t="inlineStr">
        <is>
          <t>Chiuso</t>
        </is>
      </c>
      <c r="H7" s="23" t="n"/>
    </row>
    <row r="8">
      <c r="A8" s="8" t="inlineStr">
        <is>
          <t>Data minima ammessa</t>
        </is>
      </c>
      <c r="B8" s="30" t="n">
        <v>46023</v>
      </c>
      <c r="C8" s="8" t="inlineStr">
        <is>
          <t>data</t>
        </is>
      </c>
      <c r="D8" s="8" t="inlineStr">
        <is>
          <t>Limite inferiore per le date del registro</t>
        </is>
      </c>
      <c r="F8" s="23" t="n"/>
      <c r="G8" s="23" t="n"/>
      <c r="H8" s="23" t="n"/>
    </row>
    <row r="9">
      <c r="A9" s="5" t="inlineStr">
        <is>
          <t>Data massima ammessa</t>
        </is>
      </c>
      <c r="B9" s="30" t="n">
        <v>47118</v>
      </c>
      <c r="C9" s="5" t="inlineStr">
        <is>
          <t>data</t>
        </is>
      </c>
      <c r="D9" s="5" t="inlineStr">
        <is>
          <t>Limite superiore per le date del registro</t>
        </is>
      </c>
      <c r="F9" s="23" t="n"/>
      <c r="G9" s="23" t="n"/>
      <c r="H9" s="23" t="n"/>
    </row>
  </sheetData>
  <autoFilter ref="A3:D9"/>
  <mergeCells count="1">
    <mergeCell ref="A1:H1"/>
  </mergeCells>
  <conditionalFormatting sqref="A8:B9">
    <cfRule type="expression" priority="1" dxfId="1">
      <formula>$B$8&gt;$B$9</formula>
    </cfRule>
  </conditionalFormatting>
  <conditionalFormatting sqref="B4">
    <cfRule type="expression" priority="2" dxfId="1">
      <formula>B4=0</formula>
    </cfRule>
  </conditionalFormatting>
  <dataValidations count="4">
    <dataValidation sqref="B4" showDropDown="0" showInputMessage="0" showErrorMessage="1" allowBlank="0" errorTitle="Capienza non valida" error="Inserisci zero oppure un numero intero positivo." type="whole" operator="greaterThanOrEqual">
      <formula1>0</formula1>
    </dataValidation>
    <dataValidation sqref="B5" showDropDown="0" showInputMessage="0" showErrorMessage="1" allowBlank="0" errorTitle="Durata non valida" error="Inserisci almeno un giorno." type="whole" operator="greaterThanOrEqual">
      <formula1>1</formula1>
    </dataValidation>
    <dataValidation sqref="B6" showDropDown="0" showInputMessage="0" showErrorMessage="1" allowBlank="0" errorTitle="Data non valida" error="La data di riferimento deve rientrare nei limiti indicati." type="date" operator="between">
      <formula1>$B$8</formula1>
      <formula2>$B$9</formula2>
    </dataValidation>
    <dataValidation sqref="B7" showDropDown="0" showInputMessage="0" showErrorMessage="1" allowBlank="0" errorTitle="Soglia non valida" error="Inserisci almeno un giorno." type="whole" operator="greaterThanOrEqual">
      <formula1>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2026-09-12T08:40:17Z</dcterms:created>
  <dcterms:modified xmlns:dcterms="http://purl.org/dc/terms/" xmlns:xsi="http://www.w3.org/2001/XMLSchema-instance" xsi:type="dcterms:W3CDTF">2026-09-12T08:40:18+00:00Z</dcterms:modified>
</cp:coreProperties>
</file>