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Manifesto" sheetId="2" state="visible" r:id="rId2"/>
    <sheet xmlns:r="http://schemas.openxmlformats.org/officeDocument/2006/relationships" name="Corse" sheetId="3" state="visible" r:id="rId3"/>
    <sheet xmlns:r="http://schemas.openxmlformats.org/officeDocument/2006/relationships" name="Parametri" sheetId="4" state="visible" r:id="rId4"/>
  </sheets>
  <definedNames>
    <definedName name="_xlnm._FilterDatabase" localSheetId="1" hidden="1">'Manifesto'!$A$5:$O$105</definedName>
    <definedName name="_xlnm._FilterDatabase" localSheetId="2" hidden="1">'Corse'!$A$5:$N$105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 &quot;persone&quot;"/>
    <numFmt numFmtId="165" formatCode="0 &quot;posti&quot;"/>
    <numFmt numFmtId="166" formatCode="dd/mm/yyyy"/>
    <numFmt numFmtId="167" formatCode="hh:mm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5"/>
    </font>
    <font>
      <name val="Aptos"/>
      <b val="1"/>
      <color rgb="00FFFFFF"/>
      <sz val="10"/>
    </font>
    <font>
      <name val="Aptos"/>
      <color rgb="003D2C32"/>
      <sz val="10"/>
    </font>
    <font>
      <name val="Aptos"/>
      <b val="1"/>
      <color rgb="003D2C32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FF7E9"/>
      </patternFill>
    </fill>
    <fill>
      <patternFill patternType="solid">
        <fgColor rgb="00F8F1E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/>
      <top style="thin">
        <color rgb="00D8C7C1"/>
      </top>
      <bottom style="thin">
        <color rgb="00D8C7C1"/>
      </bottom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4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2" fillId="2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7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7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166" fontId="3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7" fontId="3" fillId="6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34E45"/>
        </patternFill>
      </fill>
    </dxf>
    <dxf>
      <font>
        <name val="Aptos"/>
        <b val="1"/>
        <color rgb="00FFFFFF"/>
        <sz val="10"/>
      </font>
      <fill>
        <patternFill patternType="solid">
          <fgColor rgb="00356A5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34" customWidth="1" min="3" max="3"/>
    <col width="18" customWidth="1" min="4" max="4"/>
  </cols>
  <sheetData>
    <row r="1" ht="27" customHeight="1">
      <c r="A1" s="1" t="inlineStr">
        <is>
          <t>Riepilogo — manifest navetta invitati matrimonio</t>
        </is>
      </c>
      <c r="B1" s="35" t="n"/>
      <c r="C1" s="35" t="n"/>
      <c r="D1" s="36" t="n"/>
    </row>
    <row r="2"/>
    <row r="3">
      <c r="A3" s="3" t="inlineStr">
        <is>
          <t>Invitati e assegnazioni</t>
        </is>
      </c>
      <c r="B3" s="4" t="n"/>
      <c r="C3" s="3" t="inlineStr">
        <is>
          <t>Corse e capacità</t>
        </is>
      </c>
      <c r="D3" s="4" t="n"/>
    </row>
    <row r="4">
      <c r="A4" s="5" t="inlineStr">
        <is>
          <t>Righe invitato registrate</t>
        </is>
      </c>
      <c r="B4" s="6">
        <f>COUNTIF(Manifesto!$B$6:$B$105,"&lt;&gt;")</f>
        <v/>
      </c>
      <c r="C4" s="5" t="inlineStr">
        <is>
          <t>Corse registrate</t>
        </is>
      </c>
      <c r="D4" s="6">
        <f>COUNTIF(Corse!$A$6:$A$105,"&lt;&gt;")</f>
        <v/>
      </c>
    </row>
    <row r="5">
      <c r="A5" s="7" t="inlineStr">
        <is>
          <t>Persone confermate</t>
        </is>
      </c>
      <c r="B5" s="37">
        <f>IFERROR(SUMIFS(Manifesto!$G$6:$G$105,Manifesto!$C$6:$C$105,"Sì"),0)</f>
        <v/>
      </c>
      <c r="C5" s="7" t="inlineStr">
        <is>
          <t>Capacità totale registrata</t>
        </is>
      </c>
      <c r="D5" s="38">
        <f>IFERROR(SUM(Corse!$H$6:$H$105),0)</f>
        <v/>
      </c>
    </row>
    <row r="6">
      <c r="A6" s="5" t="inlineStr">
        <is>
          <t>Persone in attesa</t>
        </is>
      </c>
      <c r="B6" s="39">
        <f>IFERROR(SUMIFS(Manifesto!$G$6:$G$105,Manifesto!$C$6:$C$105,"In attesa"),0)</f>
        <v/>
      </c>
      <c r="C6" s="5" t="inlineStr">
        <is>
          <t>Persone confermate assegnate</t>
        </is>
      </c>
      <c r="D6" s="39">
        <f>IFERROR(SUM(Corse!$L$6:$L$105),0)</f>
        <v/>
      </c>
    </row>
    <row r="7">
      <c r="A7" s="7" t="inlineStr">
        <is>
          <t>Persone non partecipanti</t>
        </is>
      </c>
      <c r="B7" s="37">
        <f>IFERROR(SUMIFS(Manifesto!$G$6:$G$105,Manifesto!$C$6:$C$105,"No"),0)</f>
        <v/>
      </c>
      <c r="C7" s="7" t="inlineStr">
        <is>
          <t>Posti residui positivi</t>
        </is>
      </c>
      <c r="D7" s="38">
        <f>IFERROR(SUMIF(Corse!$M$6:$M$105,"&gt;0",Corse!$M$6:$M$105),0)</f>
        <v/>
      </c>
    </row>
    <row r="8">
      <c r="A8" s="5" t="inlineStr">
        <is>
          <t>Assegnazioni da verificare</t>
        </is>
      </c>
      <c r="B8" s="6">
        <f>COUNTIF(Manifesto!$O$6:$O$105,"Verificare conferma")+COUNTIF(Manifesto!$O$6:$O$105,"Assegnare corsa")+COUNTIF(Manifesto!$O$6:$O$105,"Corsa non trovata")+COUNTIF(Manifesto!$O$6:$O$105,"Verificare persone")+COUNTIF(Manifesto!$O$6:$O$105,"Corsa annullata")</f>
        <v/>
      </c>
      <c r="C8" s="5" t="inlineStr">
        <is>
          <t>Corse con capacità superata</t>
        </is>
      </c>
      <c r="D8" s="6">
        <f>COUNTIF(Corse!$N$6:$N$105,"Capacità superata")</f>
        <v/>
      </c>
    </row>
    <row r="9"/>
    <row r="10">
      <c r="A10" s="5" t="inlineStr">
        <is>
          <t>Prima data corsa</t>
        </is>
      </c>
      <c r="B10" s="40">
        <f>IF(COUNT(Corse!$C$6:$C$105)=0,"",MIN(Corse!$C$6:INDEX(Corse!$C:$C,105)))</f>
        <v/>
      </c>
      <c r="C10" s="5" t="inlineStr">
        <is>
          <t>Ultima data corsa</t>
        </is>
      </c>
      <c r="D10" s="40">
        <f>IF(COUNT(Corse!$C$6:$C$105)=0,"",MAX(Corse!$C$6:INDEX(Corse!$C:$C,105)))</f>
        <v/>
      </c>
    </row>
  </sheetData>
  <mergeCells count="1">
    <mergeCell ref="A1:D1"/>
  </mergeCells>
  <conditionalFormatting sqref="B8">
    <cfRule type="expression" priority="1" dxfId="0">
      <formula>B8&gt;0</formula>
    </cfRule>
    <cfRule type="expression" priority="3" dxfId="1">
      <formula>B8=0</formula>
    </cfRule>
  </conditionalFormatting>
  <conditionalFormatting sqref="D8">
    <cfRule type="expression" priority="2" dxfId="0">
      <formula>D8&gt;0</formula>
    </cfRule>
    <cfRule type="expression" priority="4" dxfId="1">
      <formula>D8=0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7" customWidth="1" min="1" max="1"/>
    <col width="25" customWidth="1" min="2" max="2"/>
    <col width="15" customWidth="1" min="3" max="3"/>
    <col width="15" customWidth="1" min="4" max="4"/>
    <col width="35" customWidth="1" min="5" max="5"/>
    <col width="35" customWidth="1" min="6" max="6"/>
    <col width="12" customWidth="1" min="7" max="7"/>
    <col width="20" customWidth="1" min="8" max="8"/>
    <col width="27" customWidth="1" min="9" max="9"/>
    <col width="34" customWidth="1" min="10" max="10"/>
    <col width="14" customWidth="1" min="11" max="11"/>
    <col width="10" customWidth="1" min="12" max="12"/>
    <col width="31" customWidth="1" min="13" max="13"/>
    <col width="41" customWidth="1" min="14" max="14"/>
    <col width="24" customWidth="1" min="15" max="15"/>
  </cols>
  <sheetData>
    <row r="1" ht="27" customHeight="1">
      <c r="A1" s="1" t="inlineStr">
        <is>
          <t>Manifest navetta invitati matrimonio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5" t="n"/>
      <c r="M1" s="35" t="n"/>
      <c r="N1" s="35" t="n"/>
      <c r="O1" s="36" t="n"/>
    </row>
    <row r="2"/>
    <row r="3">
      <c r="A3" s="12" t="inlineStr">
        <is>
          <t>Celle color crema: dati modificabili. Gli avvisi richiedono una verifica umana.</t>
        </is>
      </c>
      <c r="B3" s="13" t="n"/>
      <c r="C3" s="13" t="n"/>
      <c r="D3" s="13" t="n"/>
      <c r="E3" s="13" t="n"/>
      <c r="F3" s="13" t="n"/>
      <c r="G3" s="13" t="n"/>
      <c r="H3" s="13" t="n"/>
      <c r="I3" s="13" t="n"/>
      <c r="J3" s="13" t="n"/>
      <c r="K3" s="13" t="n"/>
      <c r="L3" s="13" t="n"/>
      <c r="M3" s="13" t="n"/>
      <c r="N3" s="13" t="n"/>
      <c r="O3" s="13" t="n"/>
    </row>
    <row r="4"/>
    <row r="5" ht="34" customHeight="1">
      <c r="A5" s="14" t="inlineStr">
        <is>
          <t>ID assegnazione</t>
        </is>
      </c>
      <c r="B5" s="14" t="inlineStr">
        <is>
          <t>Invitato</t>
        </is>
      </c>
      <c r="C5" s="14" t="inlineStr">
        <is>
          <t>Conferma</t>
        </is>
      </c>
      <c r="D5" s="14" t="inlineStr">
        <is>
          <t>Codice corsa</t>
        </is>
      </c>
      <c r="E5" s="14" t="inlineStr">
        <is>
          <t>Fermata salita</t>
        </is>
      </c>
      <c r="F5" s="14" t="inlineStr">
        <is>
          <t>Fermata discesa</t>
        </is>
      </c>
      <c r="G5" s="14" t="inlineStr">
        <is>
          <t>Persone</t>
        </is>
      </c>
      <c r="H5" s="14" t="inlineStr">
        <is>
          <t>Stato assegnazione</t>
        </is>
      </c>
      <c r="I5" s="14" t="inlineStr">
        <is>
          <t>Responsabile</t>
        </is>
      </c>
      <c r="J5" s="14" t="inlineStr">
        <is>
          <t>Note operative</t>
        </is>
      </c>
      <c r="K5" s="14" t="inlineStr">
        <is>
          <t>Data corsa</t>
        </is>
      </c>
      <c r="L5" s="14" t="inlineStr">
        <is>
          <t>Ora</t>
        </is>
      </c>
      <c r="M5" s="14" t="inlineStr">
        <is>
          <t>Veicolo</t>
        </is>
      </c>
      <c r="N5" s="14" t="inlineStr">
        <is>
          <t>Fornitore</t>
        </is>
      </c>
      <c r="O5" s="14" t="inlineStr">
        <is>
          <t>Controllo</t>
        </is>
      </c>
    </row>
    <row r="6" ht="28" customHeight="1">
      <c r="A6" s="15" t="inlineStr">
        <is>
          <t>MAN-001</t>
        </is>
      </c>
      <c r="B6" s="15" t="inlineStr">
        <is>
          <t>Invitata Fittizia 01</t>
        </is>
      </c>
      <c r="C6" s="16" t="inlineStr">
        <is>
          <t>Sì</t>
        </is>
      </c>
      <c r="D6" s="16" t="inlineStr">
        <is>
          <t>NAV-01</t>
        </is>
      </c>
      <c r="E6" s="15" t="inlineStr">
        <is>
          <t>Piazza Fantasia (luogo fittizio)</t>
        </is>
      </c>
      <c r="F6" s="15" t="inlineStr">
        <is>
          <t>Villa Esempio (luogo fittizio)</t>
        </is>
      </c>
      <c r="G6" s="41" t="n">
        <v>2</v>
      </c>
      <c r="H6" s="16" t="inlineStr">
        <is>
          <t>Pianificata</t>
        </is>
      </c>
      <c r="I6" s="15" t="inlineStr">
        <is>
          <t>Coordinatrice Fittizia A</t>
        </is>
      </c>
      <c r="J6" s="18" t="inlineStr">
        <is>
          <t>Gruppo fittizio di due persone</t>
        </is>
      </c>
      <c r="K6" s="40">
        <f>IF(OR($B6="",$D6=""),"",IFERROR(IF(VLOOKUP($D6,Corse!$A$6:$N$105,3,FALSE)=0,"",VLOOKUP($D6,Corse!$A$6:$N$105,3,FALSE)),""))</f>
        <v/>
      </c>
      <c r="L6" s="42">
        <f>IF(OR($B6="",$D6=""),"",IFERROR(IF(VLOOKUP($D6,Corse!$A$6:$N$105,4,FALSE)=0,"",VLOOKUP($D6,Corse!$A$6:$N$105,4,FALSE)),""))</f>
        <v/>
      </c>
      <c r="M6" s="20">
        <f>IF(OR($B6="",$D6=""),"",IFERROR(VLOOKUP($D6,Corse!$A$6:$N$105,7,FALSE)&amp;"",""))</f>
        <v/>
      </c>
      <c r="N6" s="20">
        <f>IF(OR($B6="",$D6=""),"",IFERROR(VLOOKUP($D6,Corse!$A$6:$N$105,9,FALSE)&amp;"",""))</f>
        <v/>
      </c>
      <c r="O6" s="21">
        <f>IF($B6="","",IF($C6="No","Escluso dal conteggio",IF($C6&lt;&gt;"Sì","Verificare conferma",IF($D6="","Assegnare corsa",IF(IFERROR(VLOOKUP($D6,Corse!$A$6:$N$105,1,FALSE),"")="","Corsa non trovata",IF(OR($G6="",$G6&lt;=0),"Verificare persone",IF(IFERROR(VLOOKUP($D6,Corse!$A$6:$N$105,11,FALSE),"")="Annullata","Corsa annullata","OK")))))))</f>
        <v/>
      </c>
    </row>
    <row r="7" ht="28" customHeight="1">
      <c r="A7" s="15" t="inlineStr">
        <is>
          <t>MAN-002</t>
        </is>
      </c>
      <c r="B7" s="15" t="inlineStr">
        <is>
          <t>Invitato Fittizio 02</t>
        </is>
      </c>
      <c r="C7" s="16" t="inlineStr">
        <is>
          <t>Sì</t>
        </is>
      </c>
      <c r="D7" s="16" t="inlineStr">
        <is>
          <t>NAV-01</t>
        </is>
      </c>
      <c r="E7" s="15" t="inlineStr">
        <is>
          <t>Piazza Fantasia (luogo fittizio)</t>
        </is>
      </c>
      <c r="F7" s="15" t="inlineStr">
        <is>
          <t>Villa Esempio (luogo fittizio)</t>
        </is>
      </c>
      <c r="G7" s="41" t="n">
        <v>2</v>
      </c>
      <c r="H7" s="16" t="inlineStr">
        <is>
          <t>Pianificata</t>
        </is>
      </c>
      <c r="I7" s="15" t="inlineStr">
        <is>
          <t>Coordinatrice Fittizia A</t>
        </is>
      </c>
      <c r="J7" s="18" t="inlineStr">
        <is>
          <t>Capienza esatta della corsa</t>
        </is>
      </c>
      <c r="K7" s="43">
        <f>IF(OR($B7="",$D7=""),"",IFERROR(IF(VLOOKUP($D7,Corse!$A$6:$N$105,3,FALSE)=0,"",VLOOKUP($D7,Corse!$A$6:$N$105,3,FALSE)),""))</f>
        <v/>
      </c>
      <c r="L7" s="44">
        <f>IF(OR($B7="",$D7=""),"",IFERROR(IF(VLOOKUP($D7,Corse!$A$6:$N$105,4,FALSE)=0,"",VLOOKUP($D7,Corse!$A$6:$N$105,4,FALSE)),""))</f>
        <v/>
      </c>
      <c r="M7" s="24">
        <f>IF(OR($B7="",$D7=""),"",IFERROR(VLOOKUP($D7,Corse!$A$6:$N$105,7,FALSE)&amp;"",""))</f>
        <v/>
      </c>
      <c r="N7" s="24">
        <f>IF(OR($B7="",$D7=""),"",IFERROR(VLOOKUP($D7,Corse!$A$6:$N$105,9,FALSE)&amp;"",""))</f>
        <v/>
      </c>
      <c r="O7" s="25">
        <f>IF($B7="","",IF($C7="No","Escluso dal conteggio",IF($C7&lt;&gt;"Sì","Verificare conferma",IF($D7="","Assegnare corsa",IF(IFERROR(VLOOKUP($D7,Corse!$A$6:$N$105,1,FALSE),"")="","Corsa non trovata",IF(OR($G7="",$G7&lt;=0),"Verificare persone",IF(IFERROR(VLOOKUP($D7,Corse!$A$6:$N$105,11,FALSE),"")="Annullata","Corsa annullata","OK")))))))</f>
        <v/>
      </c>
    </row>
    <row r="8" ht="28" customHeight="1">
      <c r="A8" s="15" t="inlineStr">
        <is>
          <t>MAN-003</t>
        </is>
      </c>
      <c r="B8" s="15" t="inlineStr">
        <is>
          <t>Invitata Fittizia 03</t>
        </is>
      </c>
      <c r="C8" s="16" t="inlineStr">
        <is>
          <t>In attesa</t>
        </is>
      </c>
      <c r="D8" s="16" t="inlineStr">
        <is>
          <t>NAV-02</t>
        </is>
      </c>
      <c r="E8" s="15" t="inlineStr">
        <is>
          <t>Borgo Immaginario (luogo fittizio)</t>
        </is>
      </c>
      <c r="F8" s="15" t="inlineStr">
        <is>
          <t>Villa Esempio (luogo fittizio)</t>
        </is>
      </c>
      <c r="G8" s="41" t="n">
        <v>1</v>
      </c>
      <c r="H8" s="16" t="inlineStr">
        <is>
          <t>Da verificare</t>
        </is>
      </c>
      <c r="I8" s="15" t="inlineStr">
        <is>
          <t>Referente Fittizio B</t>
        </is>
      </c>
      <c r="J8" s="18" t="inlineStr">
        <is>
          <t>Conferma ancora da controllare</t>
        </is>
      </c>
      <c r="K8" s="40">
        <f>IF(OR($B8="",$D8=""),"",IFERROR(IF(VLOOKUP($D8,Corse!$A$6:$N$105,3,FALSE)=0,"",VLOOKUP($D8,Corse!$A$6:$N$105,3,FALSE)),""))</f>
        <v/>
      </c>
      <c r="L8" s="42">
        <f>IF(OR($B8="",$D8=""),"",IFERROR(IF(VLOOKUP($D8,Corse!$A$6:$N$105,4,FALSE)=0,"",VLOOKUP($D8,Corse!$A$6:$N$105,4,FALSE)),""))</f>
        <v/>
      </c>
      <c r="M8" s="20">
        <f>IF(OR($B8="",$D8=""),"",IFERROR(VLOOKUP($D8,Corse!$A$6:$N$105,7,FALSE)&amp;"",""))</f>
        <v/>
      </c>
      <c r="N8" s="20">
        <f>IF(OR($B8="",$D8=""),"",IFERROR(VLOOKUP($D8,Corse!$A$6:$N$105,9,FALSE)&amp;"",""))</f>
        <v/>
      </c>
      <c r="O8" s="21">
        <f>IF($B8="","",IF($C8="No","Escluso dal conteggio",IF($C8&lt;&gt;"Sì","Verificare conferma",IF($D8="","Assegnare corsa",IF(IFERROR(VLOOKUP($D8,Corse!$A$6:$N$105,1,FALSE),"")="","Corsa non trovata",IF(OR($G8="",$G8&lt;=0),"Verificare persone",IF(IFERROR(VLOOKUP($D8,Corse!$A$6:$N$105,11,FALSE),"")="Annullata","Corsa annullata","OK")))))))</f>
        <v/>
      </c>
    </row>
    <row r="9" ht="28" customHeight="1">
      <c r="A9" s="15" t="inlineStr">
        <is>
          <t>MAN-004</t>
        </is>
      </c>
      <c r="B9" s="15" t="inlineStr">
        <is>
          <t>Invitato Fittizio 04</t>
        </is>
      </c>
      <c r="C9" s="16" t="inlineStr">
        <is>
          <t>Sì</t>
        </is>
      </c>
      <c r="D9" s="16" t="inlineStr">
        <is>
          <t>NAV-02</t>
        </is>
      </c>
      <c r="E9" s="15" t="inlineStr">
        <is>
          <t>Borgo Immaginario (luogo fittizio)</t>
        </is>
      </c>
      <c r="F9" s="15" t="inlineStr">
        <is>
          <t>Villa Esempio (luogo fittizio)</t>
        </is>
      </c>
      <c r="G9" s="41" t="n">
        <v>2</v>
      </c>
      <c r="H9" s="16" t="inlineStr">
        <is>
          <t>Pianificata</t>
        </is>
      </c>
      <c r="I9" s="15" t="inlineStr">
        <is>
          <t>Referente Fittizio B</t>
        </is>
      </c>
      <c r="J9" s="18" t="inlineStr">
        <is>
          <t>Assegnazione fittizia completa</t>
        </is>
      </c>
      <c r="K9" s="43">
        <f>IF(OR($B9="",$D9=""),"",IFERROR(IF(VLOOKUP($D9,Corse!$A$6:$N$105,3,FALSE)=0,"",VLOOKUP($D9,Corse!$A$6:$N$105,3,FALSE)),""))</f>
        <v/>
      </c>
      <c r="L9" s="44">
        <f>IF(OR($B9="",$D9=""),"",IFERROR(IF(VLOOKUP($D9,Corse!$A$6:$N$105,4,FALSE)=0,"",VLOOKUP($D9,Corse!$A$6:$N$105,4,FALSE)),""))</f>
        <v/>
      </c>
      <c r="M9" s="24">
        <f>IF(OR($B9="",$D9=""),"",IFERROR(VLOOKUP($D9,Corse!$A$6:$N$105,7,FALSE)&amp;"",""))</f>
        <v/>
      </c>
      <c r="N9" s="24">
        <f>IF(OR($B9="",$D9=""),"",IFERROR(VLOOKUP($D9,Corse!$A$6:$N$105,9,FALSE)&amp;"",""))</f>
        <v/>
      </c>
      <c r="O9" s="25">
        <f>IF($B9="","",IF($C9="No","Escluso dal conteggio",IF($C9&lt;&gt;"Sì","Verificare conferma",IF($D9="","Assegnare corsa",IF(IFERROR(VLOOKUP($D9,Corse!$A$6:$N$105,1,FALSE),"")="","Corsa non trovata",IF(OR($G9="",$G9&lt;=0),"Verificare persone",IF(IFERROR(VLOOKUP($D9,Corse!$A$6:$N$105,11,FALSE),"")="Annullata","Corsa annullata","OK")))))))</f>
        <v/>
      </c>
    </row>
    <row r="10" ht="28" customHeight="1">
      <c r="A10" s="15" t="inlineStr">
        <is>
          <t>MAN-005</t>
        </is>
      </c>
      <c r="B10" s="15" t="inlineStr">
        <is>
          <t>Invitata Fittizia 05</t>
        </is>
      </c>
      <c r="C10" s="16" t="inlineStr">
        <is>
          <t>No</t>
        </is>
      </c>
      <c r="D10" s="16" t="inlineStr"/>
      <c r="E10" s="15" t="inlineStr"/>
      <c r="F10" s="15" t="inlineStr"/>
      <c r="G10" s="41" t="n">
        <v>1</v>
      </c>
      <c r="H10" s="16" t="inlineStr">
        <is>
          <t>Annullata</t>
        </is>
      </c>
      <c r="I10" s="15" t="inlineStr">
        <is>
          <t>Coordinatrice Fittizia A</t>
        </is>
      </c>
      <c r="J10" s="18" t="inlineStr">
        <is>
          <t>Esclusa dal conteggio confermato</t>
        </is>
      </c>
      <c r="K10" s="40">
        <f>IF(OR($B10="",$D10=""),"",IFERROR(IF(VLOOKUP($D10,Corse!$A$6:$N$105,3,FALSE)=0,"",VLOOKUP($D10,Corse!$A$6:$N$105,3,FALSE)),""))</f>
        <v/>
      </c>
      <c r="L10" s="42">
        <f>IF(OR($B10="",$D10=""),"",IFERROR(IF(VLOOKUP($D10,Corse!$A$6:$N$105,4,FALSE)=0,"",VLOOKUP($D10,Corse!$A$6:$N$105,4,FALSE)),""))</f>
        <v/>
      </c>
      <c r="M10" s="20">
        <f>IF(OR($B10="",$D10=""),"",IFERROR(VLOOKUP($D10,Corse!$A$6:$N$105,7,FALSE)&amp;"",""))</f>
        <v/>
      </c>
      <c r="N10" s="20">
        <f>IF(OR($B10="",$D10=""),"",IFERROR(VLOOKUP($D10,Corse!$A$6:$N$105,9,FALSE)&amp;"",""))</f>
        <v/>
      </c>
      <c r="O10" s="21">
        <f>IF($B10="","",IF($C10="No","Escluso dal conteggio",IF($C10&lt;&gt;"Sì","Verificare conferma",IF($D10="","Assegnare corsa",IF(IFERROR(VLOOKUP($D10,Corse!$A$6:$N$105,1,FALSE),"")="","Corsa non trovata",IF(OR($G10="",$G10&lt;=0),"Verificare persone",IF(IFERROR(VLOOKUP($D10,Corse!$A$6:$N$105,11,FALSE),"")="Annullata","Corsa annullata","OK")))))))</f>
        <v/>
      </c>
    </row>
    <row r="11" ht="28" customHeight="1">
      <c r="A11" s="15" t="inlineStr">
        <is>
          <t>MAN-006</t>
        </is>
      </c>
      <c r="B11" s="15" t="inlineStr">
        <is>
          <t>Invitato Fittizio 06</t>
        </is>
      </c>
      <c r="C11" s="16" t="inlineStr">
        <is>
          <t>Sì</t>
        </is>
      </c>
      <c r="D11" s="16" t="inlineStr">
        <is>
          <t>NAV-03</t>
        </is>
      </c>
      <c r="E11" s="15" t="inlineStr">
        <is>
          <t>Villa Esempio (luogo fittizio)</t>
        </is>
      </c>
      <c r="F11" s="15" t="inlineStr">
        <is>
          <t>Borgo Immaginario (luogo fittizio)</t>
        </is>
      </c>
      <c r="G11" s="41" t="n">
        <v>2</v>
      </c>
      <c r="H11" s="16" t="inlineStr">
        <is>
          <t>Pianificata</t>
        </is>
      </c>
      <c r="I11" s="15" t="inlineStr">
        <is>
          <t>Coordinatrice Fittizia A</t>
        </is>
      </c>
      <c r="J11" s="18" t="inlineStr">
        <is>
          <t>Rientro serale fittizio</t>
        </is>
      </c>
      <c r="K11" s="43">
        <f>IF(OR($B11="",$D11=""),"",IFERROR(IF(VLOOKUP($D11,Corse!$A$6:$N$105,3,FALSE)=0,"",VLOOKUP($D11,Corse!$A$6:$N$105,3,FALSE)),""))</f>
        <v/>
      </c>
      <c r="L11" s="44">
        <f>IF(OR($B11="",$D11=""),"",IFERROR(IF(VLOOKUP($D11,Corse!$A$6:$N$105,4,FALSE)=0,"",VLOOKUP($D11,Corse!$A$6:$N$105,4,FALSE)),""))</f>
        <v/>
      </c>
      <c r="M11" s="24">
        <f>IF(OR($B11="",$D11=""),"",IFERROR(VLOOKUP($D11,Corse!$A$6:$N$105,7,FALSE)&amp;"",""))</f>
        <v/>
      </c>
      <c r="N11" s="24">
        <f>IF(OR($B11="",$D11=""),"",IFERROR(VLOOKUP($D11,Corse!$A$6:$N$105,9,FALSE)&amp;"",""))</f>
        <v/>
      </c>
      <c r="O11" s="25">
        <f>IF($B11="","",IF($C11="No","Escluso dal conteggio",IF($C11&lt;&gt;"Sì","Verificare conferma",IF($D11="","Assegnare corsa",IF(IFERROR(VLOOKUP($D11,Corse!$A$6:$N$105,1,FALSE),"")="","Corsa non trovata",IF(OR($G11="",$G11&lt;=0),"Verificare persone",IF(IFERROR(VLOOKUP($D11,Corse!$A$6:$N$105,11,FALSE),"")="Annullata","Corsa annullata","OK")))))))</f>
        <v/>
      </c>
    </row>
    <row r="12" ht="28" customHeight="1">
      <c r="A12" s="15" t="inlineStr">
        <is>
          <t>MAN-007</t>
        </is>
      </c>
      <c r="B12" s="15" t="inlineStr">
        <is>
          <t>Invitata Fittizia 07</t>
        </is>
      </c>
      <c r="C12" s="16" t="inlineStr">
        <is>
          <t>Sì</t>
        </is>
      </c>
      <c r="D12" s="16" t="inlineStr">
        <is>
          <t>NAV-03</t>
        </is>
      </c>
      <c r="E12" s="15" t="inlineStr">
        <is>
          <t>Villa Esempio (luogo fittizio)</t>
        </is>
      </c>
      <c r="F12" s="15" t="inlineStr">
        <is>
          <t>Borgo Immaginario (luogo fittizio)</t>
        </is>
      </c>
      <c r="G12" s="41" t="n">
        <v>3</v>
      </c>
      <c r="H12" s="16" t="inlineStr">
        <is>
          <t>Pianificata</t>
        </is>
      </c>
      <c r="I12" s="15" t="inlineStr">
        <is>
          <t>Coordinatrice Fittizia A</t>
        </is>
      </c>
      <c r="J12" s="18" t="inlineStr">
        <is>
          <t>Esempio che supera la capacità</t>
        </is>
      </c>
      <c r="K12" s="40">
        <f>IF(OR($B12="",$D12=""),"",IFERROR(IF(VLOOKUP($D12,Corse!$A$6:$N$105,3,FALSE)=0,"",VLOOKUP($D12,Corse!$A$6:$N$105,3,FALSE)),""))</f>
        <v/>
      </c>
      <c r="L12" s="42">
        <f>IF(OR($B12="",$D12=""),"",IFERROR(IF(VLOOKUP($D12,Corse!$A$6:$N$105,4,FALSE)=0,"",VLOOKUP($D12,Corse!$A$6:$N$105,4,FALSE)),""))</f>
        <v/>
      </c>
      <c r="M12" s="20">
        <f>IF(OR($B12="",$D12=""),"",IFERROR(VLOOKUP($D12,Corse!$A$6:$N$105,7,FALSE)&amp;"",""))</f>
        <v/>
      </c>
      <c r="N12" s="20">
        <f>IF(OR($B12="",$D12=""),"",IFERROR(VLOOKUP($D12,Corse!$A$6:$N$105,9,FALSE)&amp;"",""))</f>
        <v/>
      </c>
      <c r="O12" s="21">
        <f>IF($B12="","",IF($C12="No","Escluso dal conteggio",IF($C12&lt;&gt;"Sì","Verificare conferma",IF($D12="","Assegnare corsa",IF(IFERROR(VLOOKUP($D12,Corse!$A$6:$N$105,1,FALSE),"")="","Corsa non trovata",IF(OR($G12="",$G12&lt;=0),"Verificare persone",IF(IFERROR(VLOOKUP($D12,Corse!$A$6:$N$105,11,FALSE),"")="Annullata","Corsa annullata","OK")))))))</f>
        <v/>
      </c>
    </row>
    <row r="13" ht="28" customHeight="1">
      <c r="A13" s="15" t="inlineStr">
        <is>
          <t>MAN-008</t>
        </is>
      </c>
      <c r="B13" s="15" t="inlineStr">
        <is>
          <t>Invitato Fittizio 08</t>
        </is>
      </c>
      <c r="C13" s="16" t="inlineStr">
        <is>
          <t>Sì</t>
        </is>
      </c>
      <c r="D13" s="16" t="inlineStr"/>
      <c r="E13" s="15" t="inlineStr">
        <is>
          <t>Piazza Fantasia (luogo fittizio)</t>
        </is>
      </c>
      <c r="F13" s="15" t="inlineStr">
        <is>
          <t>Villa Esempio (luogo fittizio)</t>
        </is>
      </c>
      <c r="G13" s="41" t="n">
        <v>1</v>
      </c>
      <c r="H13" s="16" t="inlineStr">
        <is>
          <t>Da verificare</t>
        </is>
      </c>
      <c r="I13" s="15" t="inlineStr">
        <is>
          <t>Assistente Fittizia C</t>
        </is>
      </c>
      <c r="J13" s="18" t="inlineStr">
        <is>
          <t>Corsa ancora da assegnare</t>
        </is>
      </c>
      <c r="K13" s="43">
        <f>IF(OR($B13="",$D13=""),"",IFERROR(IF(VLOOKUP($D13,Corse!$A$6:$N$105,3,FALSE)=0,"",VLOOKUP($D13,Corse!$A$6:$N$105,3,FALSE)),""))</f>
        <v/>
      </c>
      <c r="L13" s="44">
        <f>IF(OR($B13="",$D13=""),"",IFERROR(IF(VLOOKUP($D13,Corse!$A$6:$N$105,4,FALSE)=0,"",VLOOKUP($D13,Corse!$A$6:$N$105,4,FALSE)),""))</f>
        <v/>
      </c>
      <c r="M13" s="24">
        <f>IF(OR($B13="",$D13=""),"",IFERROR(VLOOKUP($D13,Corse!$A$6:$N$105,7,FALSE)&amp;"",""))</f>
        <v/>
      </c>
      <c r="N13" s="24">
        <f>IF(OR($B13="",$D13=""),"",IFERROR(VLOOKUP($D13,Corse!$A$6:$N$105,9,FALSE)&amp;"",""))</f>
        <v/>
      </c>
      <c r="O13" s="25">
        <f>IF($B13="","",IF($C13="No","Escluso dal conteggio",IF($C13&lt;&gt;"Sì","Verificare conferma",IF($D13="","Assegnare corsa",IF(IFERROR(VLOOKUP($D13,Corse!$A$6:$N$105,1,FALSE),"")="","Corsa non trovata",IF(OR($G13="",$G13&lt;=0),"Verificare persone",IF(IFERROR(VLOOKUP($D13,Corse!$A$6:$N$105,11,FALSE),"")="Annullata","Corsa annullata","OK")))))))</f>
        <v/>
      </c>
    </row>
    <row r="14" ht="28" customHeight="1">
      <c r="A14" s="15" t="n"/>
      <c r="B14" s="15" t="n"/>
      <c r="C14" s="16" t="n"/>
      <c r="D14" s="16" t="n"/>
      <c r="E14" s="15" t="n"/>
      <c r="F14" s="15" t="n"/>
      <c r="G14" s="41" t="n"/>
      <c r="H14" s="16" t="n"/>
      <c r="I14" s="15" t="n"/>
      <c r="J14" s="18" t="n"/>
      <c r="K14" s="40">
        <f>IF(OR($B14="",$D14=""),"",IFERROR(IF(VLOOKUP($D14,Corse!$A$6:$N$105,3,FALSE)=0,"",VLOOKUP($D14,Corse!$A$6:$N$105,3,FALSE)),""))</f>
        <v/>
      </c>
      <c r="L14" s="42">
        <f>IF(OR($B14="",$D14=""),"",IFERROR(IF(VLOOKUP($D14,Corse!$A$6:$N$105,4,FALSE)=0,"",VLOOKUP($D14,Corse!$A$6:$N$105,4,FALSE)),""))</f>
        <v/>
      </c>
      <c r="M14" s="20">
        <f>IF(OR($B14="",$D14=""),"",IFERROR(VLOOKUP($D14,Corse!$A$6:$N$105,7,FALSE)&amp;"",""))</f>
        <v/>
      </c>
      <c r="N14" s="20">
        <f>IF(OR($B14="",$D14=""),"",IFERROR(VLOOKUP($D14,Corse!$A$6:$N$105,9,FALSE)&amp;"",""))</f>
        <v/>
      </c>
      <c r="O14" s="21">
        <f>IF($B14="","",IF($C14="No","Escluso dal conteggio",IF($C14&lt;&gt;"Sì","Verificare conferma",IF($D14="","Assegnare corsa",IF(IFERROR(VLOOKUP($D14,Corse!$A$6:$N$105,1,FALSE),"")="","Corsa non trovata",IF(OR($G14="",$G14&lt;=0),"Verificare persone",IF(IFERROR(VLOOKUP($D14,Corse!$A$6:$N$105,11,FALSE),"")="Annullata","Corsa annullata","OK")))))))</f>
        <v/>
      </c>
    </row>
    <row r="15" ht="28" customHeight="1">
      <c r="A15" s="15" t="n"/>
      <c r="B15" s="15" t="n"/>
      <c r="C15" s="16" t="n"/>
      <c r="D15" s="16" t="n"/>
      <c r="E15" s="15" t="n"/>
      <c r="F15" s="15" t="n"/>
      <c r="G15" s="41" t="n"/>
      <c r="H15" s="16" t="n"/>
      <c r="I15" s="15" t="n"/>
      <c r="J15" s="18" t="n"/>
      <c r="K15" s="43">
        <f>IF(OR($B15="",$D15=""),"",IFERROR(IF(VLOOKUP($D15,Corse!$A$6:$N$105,3,FALSE)=0,"",VLOOKUP($D15,Corse!$A$6:$N$105,3,FALSE)),""))</f>
        <v/>
      </c>
      <c r="L15" s="44">
        <f>IF(OR($B15="",$D15=""),"",IFERROR(IF(VLOOKUP($D15,Corse!$A$6:$N$105,4,FALSE)=0,"",VLOOKUP($D15,Corse!$A$6:$N$105,4,FALSE)),""))</f>
        <v/>
      </c>
      <c r="M15" s="24">
        <f>IF(OR($B15="",$D15=""),"",IFERROR(VLOOKUP($D15,Corse!$A$6:$N$105,7,FALSE)&amp;"",""))</f>
        <v/>
      </c>
      <c r="N15" s="24">
        <f>IF(OR($B15="",$D15=""),"",IFERROR(VLOOKUP($D15,Corse!$A$6:$N$105,9,FALSE)&amp;"",""))</f>
        <v/>
      </c>
      <c r="O15" s="25">
        <f>IF($B15="","",IF($C15="No","Escluso dal conteggio",IF($C15&lt;&gt;"Sì","Verificare conferma",IF($D15="","Assegnare corsa",IF(IFERROR(VLOOKUP($D15,Corse!$A$6:$N$105,1,FALSE),"")="","Corsa non trovata",IF(OR($G15="",$G15&lt;=0),"Verificare persone",IF(IFERROR(VLOOKUP($D15,Corse!$A$6:$N$105,11,FALSE),"")="Annullata","Corsa annullata","OK")))))))</f>
        <v/>
      </c>
    </row>
    <row r="16" ht="28" customHeight="1">
      <c r="A16" s="15" t="n"/>
      <c r="B16" s="15" t="n"/>
      <c r="C16" s="16" t="n"/>
      <c r="D16" s="16" t="n"/>
      <c r="E16" s="15" t="n"/>
      <c r="F16" s="15" t="n"/>
      <c r="G16" s="41" t="n"/>
      <c r="H16" s="16" t="n"/>
      <c r="I16" s="15" t="n"/>
      <c r="J16" s="18" t="n"/>
      <c r="K16" s="40">
        <f>IF(OR($B16="",$D16=""),"",IFERROR(IF(VLOOKUP($D16,Corse!$A$6:$N$105,3,FALSE)=0,"",VLOOKUP($D16,Corse!$A$6:$N$105,3,FALSE)),""))</f>
        <v/>
      </c>
      <c r="L16" s="42">
        <f>IF(OR($B16="",$D16=""),"",IFERROR(IF(VLOOKUP($D16,Corse!$A$6:$N$105,4,FALSE)=0,"",VLOOKUP($D16,Corse!$A$6:$N$105,4,FALSE)),""))</f>
        <v/>
      </c>
      <c r="M16" s="20">
        <f>IF(OR($B16="",$D16=""),"",IFERROR(VLOOKUP($D16,Corse!$A$6:$N$105,7,FALSE)&amp;"",""))</f>
        <v/>
      </c>
      <c r="N16" s="20">
        <f>IF(OR($B16="",$D16=""),"",IFERROR(VLOOKUP($D16,Corse!$A$6:$N$105,9,FALSE)&amp;"",""))</f>
        <v/>
      </c>
      <c r="O16" s="21">
        <f>IF($B16="","",IF($C16="No","Escluso dal conteggio",IF($C16&lt;&gt;"Sì","Verificare conferma",IF($D16="","Assegnare corsa",IF(IFERROR(VLOOKUP($D16,Corse!$A$6:$N$105,1,FALSE),"")="","Corsa non trovata",IF(OR($G16="",$G16&lt;=0),"Verificare persone",IF(IFERROR(VLOOKUP($D16,Corse!$A$6:$N$105,11,FALSE),"")="Annullata","Corsa annullata","OK")))))))</f>
        <v/>
      </c>
    </row>
    <row r="17" ht="28" customHeight="1">
      <c r="A17" s="15" t="n"/>
      <c r="B17" s="15" t="n"/>
      <c r="C17" s="16" t="n"/>
      <c r="D17" s="16" t="n"/>
      <c r="E17" s="15" t="n"/>
      <c r="F17" s="15" t="n"/>
      <c r="G17" s="41" t="n"/>
      <c r="H17" s="16" t="n"/>
      <c r="I17" s="15" t="n"/>
      <c r="J17" s="18" t="n"/>
      <c r="K17" s="43">
        <f>IF(OR($B17="",$D17=""),"",IFERROR(IF(VLOOKUP($D17,Corse!$A$6:$N$105,3,FALSE)=0,"",VLOOKUP($D17,Corse!$A$6:$N$105,3,FALSE)),""))</f>
        <v/>
      </c>
      <c r="L17" s="44">
        <f>IF(OR($B17="",$D17=""),"",IFERROR(IF(VLOOKUP($D17,Corse!$A$6:$N$105,4,FALSE)=0,"",VLOOKUP($D17,Corse!$A$6:$N$105,4,FALSE)),""))</f>
        <v/>
      </c>
      <c r="M17" s="24">
        <f>IF(OR($B17="",$D17=""),"",IFERROR(VLOOKUP($D17,Corse!$A$6:$N$105,7,FALSE)&amp;"",""))</f>
        <v/>
      </c>
      <c r="N17" s="24">
        <f>IF(OR($B17="",$D17=""),"",IFERROR(VLOOKUP($D17,Corse!$A$6:$N$105,9,FALSE)&amp;"",""))</f>
        <v/>
      </c>
      <c r="O17" s="25">
        <f>IF($B17="","",IF($C17="No","Escluso dal conteggio",IF($C17&lt;&gt;"Sì","Verificare conferma",IF($D17="","Assegnare corsa",IF(IFERROR(VLOOKUP($D17,Corse!$A$6:$N$105,1,FALSE),"")="","Corsa non trovata",IF(OR($G17="",$G17&lt;=0),"Verificare persone",IF(IFERROR(VLOOKUP($D17,Corse!$A$6:$N$105,11,FALSE),"")="Annullata","Corsa annullata","OK")))))))</f>
        <v/>
      </c>
    </row>
    <row r="18" ht="28" customHeight="1">
      <c r="A18" s="15" t="n"/>
      <c r="B18" s="15" t="n"/>
      <c r="C18" s="16" t="n"/>
      <c r="D18" s="16" t="n"/>
      <c r="E18" s="15" t="n"/>
      <c r="F18" s="15" t="n"/>
      <c r="G18" s="41" t="n"/>
      <c r="H18" s="16" t="n"/>
      <c r="I18" s="15" t="n"/>
      <c r="J18" s="18" t="n"/>
      <c r="K18" s="40">
        <f>IF(OR($B18="",$D18=""),"",IFERROR(IF(VLOOKUP($D18,Corse!$A$6:$N$105,3,FALSE)=0,"",VLOOKUP($D18,Corse!$A$6:$N$105,3,FALSE)),""))</f>
        <v/>
      </c>
      <c r="L18" s="42">
        <f>IF(OR($B18="",$D18=""),"",IFERROR(IF(VLOOKUP($D18,Corse!$A$6:$N$105,4,FALSE)=0,"",VLOOKUP($D18,Corse!$A$6:$N$105,4,FALSE)),""))</f>
        <v/>
      </c>
      <c r="M18" s="20">
        <f>IF(OR($B18="",$D18=""),"",IFERROR(VLOOKUP($D18,Corse!$A$6:$N$105,7,FALSE)&amp;"",""))</f>
        <v/>
      </c>
      <c r="N18" s="20">
        <f>IF(OR($B18="",$D18=""),"",IFERROR(VLOOKUP($D18,Corse!$A$6:$N$105,9,FALSE)&amp;"",""))</f>
        <v/>
      </c>
      <c r="O18" s="21">
        <f>IF($B18="","",IF($C18="No","Escluso dal conteggio",IF($C18&lt;&gt;"Sì","Verificare conferma",IF($D18="","Assegnare corsa",IF(IFERROR(VLOOKUP($D18,Corse!$A$6:$N$105,1,FALSE),"")="","Corsa non trovata",IF(OR($G18="",$G18&lt;=0),"Verificare persone",IF(IFERROR(VLOOKUP($D18,Corse!$A$6:$N$105,11,FALSE),"")="Annullata","Corsa annullata","OK")))))))</f>
        <v/>
      </c>
    </row>
    <row r="19" ht="28" customHeight="1">
      <c r="A19" s="15" t="n"/>
      <c r="B19" s="15" t="n"/>
      <c r="C19" s="16" t="n"/>
      <c r="D19" s="16" t="n"/>
      <c r="E19" s="15" t="n"/>
      <c r="F19" s="15" t="n"/>
      <c r="G19" s="41" t="n"/>
      <c r="H19" s="16" t="n"/>
      <c r="I19" s="15" t="n"/>
      <c r="J19" s="18" t="n"/>
      <c r="K19" s="43">
        <f>IF(OR($B19="",$D19=""),"",IFERROR(IF(VLOOKUP($D19,Corse!$A$6:$N$105,3,FALSE)=0,"",VLOOKUP($D19,Corse!$A$6:$N$105,3,FALSE)),""))</f>
        <v/>
      </c>
      <c r="L19" s="44">
        <f>IF(OR($B19="",$D19=""),"",IFERROR(IF(VLOOKUP($D19,Corse!$A$6:$N$105,4,FALSE)=0,"",VLOOKUP($D19,Corse!$A$6:$N$105,4,FALSE)),""))</f>
        <v/>
      </c>
      <c r="M19" s="24">
        <f>IF(OR($B19="",$D19=""),"",IFERROR(VLOOKUP($D19,Corse!$A$6:$N$105,7,FALSE)&amp;"",""))</f>
        <v/>
      </c>
      <c r="N19" s="24">
        <f>IF(OR($B19="",$D19=""),"",IFERROR(VLOOKUP($D19,Corse!$A$6:$N$105,9,FALSE)&amp;"",""))</f>
        <v/>
      </c>
      <c r="O19" s="25">
        <f>IF($B19="","",IF($C19="No","Escluso dal conteggio",IF($C19&lt;&gt;"Sì","Verificare conferma",IF($D19="","Assegnare corsa",IF(IFERROR(VLOOKUP($D19,Corse!$A$6:$N$105,1,FALSE),"")="","Corsa non trovata",IF(OR($G19="",$G19&lt;=0),"Verificare persone",IF(IFERROR(VLOOKUP($D19,Corse!$A$6:$N$105,11,FALSE),"")="Annullata","Corsa annullata","OK")))))))</f>
        <v/>
      </c>
    </row>
    <row r="20" ht="28" customHeight="1">
      <c r="A20" s="15" t="n"/>
      <c r="B20" s="15" t="n"/>
      <c r="C20" s="16" t="n"/>
      <c r="D20" s="16" t="n"/>
      <c r="E20" s="15" t="n"/>
      <c r="F20" s="15" t="n"/>
      <c r="G20" s="41" t="n"/>
      <c r="H20" s="16" t="n"/>
      <c r="I20" s="15" t="n"/>
      <c r="J20" s="18" t="n"/>
      <c r="K20" s="40">
        <f>IF(OR($B20="",$D20=""),"",IFERROR(IF(VLOOKUP($D20,Corse!$A$6:$N$105,3,FALSE)=0,"",VLOOKUP($D20,Corse!$A$6:$N$105,3,FALSE)),""))</f>
        <v/>
      </c>
      <c r="L20" s="42">
        <f>IF(OR($B20="",$D20=""),"",IFERROR(IF(VLOOKUP($D20,Corse!$A$6:$N$105,4,FALSE)=0,"",VLOOKUP($D20,Corse!$A$6:$N$105,4,FALSE)),""))</f>
        <v/>
      </c>
      <c r="M20" s="20">
        <f>IF(OR($B20="",$D20=""),"",IFERROR(VLOOKUP($D20,Corse!$A$6:$N$105,7,FALSE)&amp;"",""))</f>
        <v/>
      </c>
      <c r="N20" s="20">
        <f>IF(OR($B20="",$D20=""),"",IFERROR(VLOOKUP($D20,Corse!$A$6:$N$105,9,FALSE)&amp;"",""))</f>
        <v/>
      </c>
      <c r="O20" s="21">
        <f>IF($B20="","",IF($C20="No","Escluso dal conteggio",IF($C20&lt;&gt;"Sì","Verificare conferma",IF($D20="","Assegnare corsa",IF(IFERROR(VLOOKUP($D20,Corse!$A$6:$N$105,1,FALSE),"")="","Corsa non trovata",IF(OR($G20="",$G20&lt;=0),"Verificare persone",IF(IFERROR(VLOOKUP($D20,Corse!$A$6:$N$105,11,FALSE),"")="Annullata","Corsa annullata","OK")))))))</f>
        <v/>
      </c>
    </row>
    <row r="21" ht="28" customHeight="1">
      <c r="A21" s="15" t="n"/>
      <c r="B21" s="15" t="n"/>
      <c r="C21" s="16" t="n"/>
      <c r="D21" s="16" t="n"/>
      <c r="E21" s="15" t="n"/>
      <c r="F21" s="15" t="n"/>
      <c r="G21" s="41" t="n"/>
      <c r="H21" s="16" t="n"/>
      <c r="I21" s="15" t="n"/>
      <c r="J21" s="18" t="n"/>
      <c r="K21" s="43">
        <f>IF(OR($B21="",$D21=""),"",IFERROR(IF(VLOOKUP($D21,Corse!$A$6:$N$105,3,FALSE)=0,"",VLOOKUP($D21,Corse!$A$6:$N$105,3,FALSE)),""))</f>
        <v/>
      </c>
      <c r="L21" s="44">
        <f>IF(OR($B21="",$D21=""),"",IFERROR(IF(VLOOKUP($D21,Corse!$A$6:$N$105,4,FALSE)=0,"",VLOOKUP($D21,Corse!$A$6:$N$105,4,FALSE)),""))</f>
        <v/>
      </c>
      <c r="M21" s="24">
        <f>IF(OR($B21="",$D21=""),"",IFERROR(VLOOKUP($D21,Corse!$A$6:$N$105,7,FALSE)&amp;"",""))</f>
        <v/>
      </c>
      <c r="N21" s="24">
        <f>IF(OR($B21="",$D21=""),"",IFERROR(VLOOKUP($D21,Corse!$A$6:$N$105,9,FALSE)&amp;"",""))</f>
        <v/>
      </c>
      <c r="O21" s="25">
        <f>IF($B21="","",IF($C21="No","Escluso dal conteggio",IF($C21&lt;&gt;"Sì","Verificare conferma",IF($D21="","Assegnare corsa",IF(IFERROR(VLOOKUP($D21,Corse!$A$6:$N$105,1,FALSE),"")="","Corsa non trovata",IF(OR($G21="",$G21&lt;=0),"Verificare persone",IF(IFERROR(VLOOKUP($D21,Corse!$A$6:$N$105,11,FALSE),"")="Annullata","Corsa annullata","OK")))))))</f>
        <v/>
      </c>
    </row>
    <row r="22" ht="28" customHeight="1">
      <c r="A22" s="15" t="n"/>
      <c r="B22" s="15" t="n"/>
      <c r="C22" s="16" t="n"/>
      <c r="D22" s="16" t="n"/>
      <c r="E22" s="15" t="n"/>
      <c r="F22" s="15" t="n"/>
      <c r="G22" s="41" t="n"/>
      <c r="H22" s="16" t="n"/>
      <c r="I22" s="15" t="n"/>
      <c r="J22" s="18" t="n"/>
      <c r="K22" s="40">
        <f>IF(OR($B22="",$D22=""),"",IFERROR(IF(VLOOKUP($D22,Corse!$A$6:$N$105,3,FALSE)=0,"",VLOOKUP($D22,Corse!$A$6:$N$105,3,FALSE)),""))</f>
        <v/>
      </c>
      <c r="L22" s="42">
        <f>IF(OR($B22="",$D22=""),"",IFERROR(IF(VLOOKUP($D22,Corse!$A$6:$N$105,4,FALSE)=0,"",VLOOKUP($D22,Corse!$A$6:$N$105,4,FALSE)),""))</f>
        <v/>
      </c>
      <c r="M22" s="20">
        <f>IF(OR($B22="",$D22=""),"",IFERROR(VLOOKUP($D22,Corse!$A$6:$N$105,7,FALSE)&amp;"",""))</f>
        <v/>
      </c>
      <c r="N22" s="20">
        <f>IF(OR($B22="",$D22=""),"",IFERROR(VLOOKUP($D22,Corse!$A$6:$N$105,9,FALSE)&amp;"",""))</f>
        <v/>
      </c>
      <c r="O22" s="21">
        <f>IF($B22="","",IF($C22="No","Escluso dal conteggio",IF($C22&lt;&gt;"Sì","Verificare conferma",IF($D22="","Assegnare corsa",IF(IFERROR(VLOOKUP($D22,Corse!$A$6:$N$105,1,FALSE),"")="","Corsa non trovata",IF(OR($G22="",$G22&lt;=0),"Verificare persone",IF(IFERROR(VLOOKUP($D22,Corse!$A$6:$N$105,11,FALSE),"")="Annullata","Corsa annullata","OK")))))))</f>
        <v/>
      </c>
    </row>
    <row r="23" ht="28" customHeight="1">
      <c r="A23" s="15" t="n"/>
      <c r="B23" s="15" t="n"/>
      <c r="C23" s="16" t="n"/>
      <c r="D23" s="16" t="n"/>
      <c r="E23" s="15" t="n"/>
      <c r="F23" s="15" t="n"/>
      <c r="G23" s="41" t="n"/>
      <c r="H23" s="16" t="n"/>
      <c r="I23" s="15" t="n"/>
      <c r="J23" s="18" t="n"/>
      <c r="K23" s="43">
        <f>IF(OR($B23="",$D23=""),"",IFERROR(IF(VLOOKUP($D23,Corse!$A$6:$N$105,3,FALSE)=0,"",VLOOKUP($D23,Corse!$A$6:$N$105,3,FALSE)),""))</f>
        <v/>
      </c>
      <c r="L23" s="44">
        <f>IF(OR($B23="",$D23=""),"",IFERROR(IF(VLOOKUP($D23,Corse!$A$6:$N$105,4,FALSE)=0,"",VLOOKUP($D23,Corse!$A$6:$N$105,4,FALSE)),""))</f>
        <v/>
      </c>
      <c r="M23" s="24">
        <f>IF(OR($B23="",$D23=""),"",IFERROR(VLOOKUP($D23,Corse!$A$6:$N$105,7,FALSE)&amp;"",""))</f>
        <v/>
      </c>
      <c r="N23" s="24">
        <f>IF(OR($B23="",$D23=""),"",IFERROR(VLOOKUP($D23,Corse!$A$6:$N$105,9,FALSE)&amp;"",""))</f>
        <v/>
      </c>
      <c r="O23" s="25">
        <f>IF($B23="","",IF($C23="No","Escluso dal conteggio",IF($C23&lt;&gt;"Sì","Verificare conferma",IF($D23="","Assegnare corsa",IF(IFERROR(VLOOKUP($D23,Corse!$A$6:$N$105,1,FALSE),"")="","Corsa non trovata",IF(OR($G23="",$G23&lt;=0),"Verificare persone",IF(IFERROR(VLOOKUP($D23,Corse!$A$6:$N$105,11,FALSE),"")="Annullata","Corsa annullata","OK")))))))</f>
        <v/>
      </c>
    </row>
    <row r="24" ht="28" customHeight="1">
      <c r="A24" s="15" t="n"/>
      <c r="B24" s="15" t="n"/>
      <c r="C24" s="16" t="n"/>
      <c r="D24" s="16" t="n"/>
      <c r="E24" s="15" t="n"/>
      <c r="F24" s="15" t="n"/>
      <c r="G24" s="41" t="n"/>
      <c r="H24" s="16" t="n"/>
      <c r="I24" s="15" t="n"/>
      <c r="J24" s="18" t="n"/>
      <c r="K24" s="40">
        <f>IF(OR($B24="",$D24=""),"",IFERROR(IF(VLOOKUP($D24,Corse!$A$6:$N$105,3,FALSE)=0,"",VLOOKUP($D24,Corse!$A$6:$N$105,3,FALSE)),""))</f>
        <v/>
      </c>
      <c r="L24" s="42">
        <f>IF(OR($B24="",$D24=""),"",IFERROR(IF(VLOOKUP($D24,Corse!$A$6:$N$105,4,FALSE)=0,"",VLOOKUP($D24,Corse!$A$6:$N$105,4,FALSE)),""))</f>
        <v/>
      </c>
      <c r="M24" s="20">
        <f>IF(OR($B24="",$D24=""),"",IFERROR(VLOOKUP($D24,Corse!$A$6:$N$105,7,FALSE)&amp;"",""))</f>
        <v/>
      </c>
      <c r="N24" s="20">
        <f>IF(OR($B24="",$D24=""),"",IFERROR(VLOOKUP($D24,Corse!$A$6:$N$105,9,FALSE)&amp;"",""))</f>
        <v/>
      </c>
      <c r="O24" s="21">
        <f>IF($B24="","",IF($C24="No","Escluso dal conteggio",IF($C24&lt;&gt;"Sì","Verificare conferma",IF($D24="","Assegnare corsa",IF(IFERROR(VLOOKUP($D24,Corse!$A$6:$N$105,1,FALSE),"")="","Corsa non trovata",IF(OR($G24="",$G24&lt;=0),"Verificare persone",IF(IFERROR(VLOOKUP($D24,Corse!$A$6:$N$105,11,FALSE),"")="Annullata","Corsa annullata","OK")))))))</f>
        <v/>
      </c>
    </row>
    <row r="25" ht="28" customHeight="1">
      <c r="A25" s="15" t="n"/>
      <c r="B25" s="15" t="n"/>
      <c r="C25" s="16" t="n"/>
      <c r="D25" s="16" t="n"/>
      <c r="E25" s="15" t="n"/>
      <c r="F25" s="15" t="n"/>
      <c r="G25" s="41" t="n"/>
      <c r="H25" s="16" t="n"/>
      <c r="I25" s="15" t="n"/>
      <c r="J25" s="18" t="n"/>
      <c r="K25" s="43">
        <f>IF(OR($B25="",$D25=""),"",IFERROR(IF(VLOOKUP($D25,Corse!$A$6:$N$105,3,FALSE)=0,"",VLOOKUP($D25,Corse!$A$6:$N$105,3,FALSE)),""))</f>
        <v/>
      </c>
      <c r="L25" s="44">
        <f>IF(OR($B25="",$D25=""),"",IFERROR(IF(VLOOKUP($D25,Corse!$A$6:$N$105,4,FALSE)=0,"",VLOOKUP($D25,Corse!$A$6:$N$105,4,FALSE)),""))</f>
        <v/>
      </c>
      <c r="M25" s="24">
        <f>IF(OR($B25="",$D25=""),"",IFERROR(VLOOKUP($D25,Corse!$A$6:$N$105,7,FALSE)&amp;"",""))</f>
        <v/>
      </c>
      <c r="N25" s="24">
        <f>IF(OR($B25="",$D25=""),"",IFERROR(VLOOKUP($D25,Corse!$A$6:$N$105,9,FALSE)&amp;"",""))</f>
        <v/>
      </c>
      <c r="O25" s="25">
        <f>IF($B25="","",IF($C25="No","Escluso dal conteggio",IF($C25&lt;&gt;"Sì","Verificare conferma",IF($D25="","Assegnare corsa",IF(IFERROR(VLOOKUP($D25,Corse!$A$6:$N$105,1,FALSE),"")="","Corsa non trovata",IF(OR($G25="",$G25&lt;=0),"Verificare persone",IF(IFERROR(VLOOKUP($D25,Corse!$A$6:$N$105,11,FALSE),"")="Annullata","Corsa annullata","OK")))))))</f>
        <v/>
      </c>
    </row>
    <row r="26" ht="28" customHeight="1">
      <c r="A26" s="15" t="n"/>
      <c r="B26" s="15" t="n"/>
      <c r="C26" s="16" t="n"/>
      <c r="D26" s="16" t="n"/>
      <c r="E26" s="15" t="n"/>
      <c r="F26" s="15" t="n"/>
      <c r="G26" s="41" t="n"/>
      <c r="H26" s="16" t="n"/>
      <c r="I26" s="15" t="n"/>
      <c r="J26" s="18" t="n"/>
      <c r="K26" s="40">
        <f>IF(OR($B26="",$D26=""),"",IFERROR(IF(VLOOKUP($D26,Corse!$A$6:$N$105,3,FALSE)=0,"",VLOOKUP($D26,Corse!$A$6:$N$105,3,FALSE)),""))</f>
        <v/>
      </c>
      <c r="L26" s="42">
        <f>IF(OR($B26="",$D26=""),"",IFERROR(IF(VLOOKUP($D26,Corse!$A$6:$N$105,4,FALSE)=0,"",VLOOKUP($D26,Corse!$A$6:$N$105,4,FALSE)),""))</f>
        <v/>
      </c>
      <c r="M26" s="20">
        <f>IF(OR($B26="",$D26=""),"",IFERROR(VLOOKUP($D26,Corse!$A$6:$N$105,7,FALSE)&amp;"",""))</f>
        <v/>
      </c>
      <c r="N26" s="20">
        <f>IF(OR($B26="",$D26=""),"",IFERROR(VLOOKUP($D26,Corse!$A$6:$N$105,9,FALSE)&amp;"",""))</f>
        <v/>
      </c>
      <c r="O26" s="21">
        <f>IF($B26="","",IF($C26="No","Escluso dal conteggio",IF($C26&lt;&gt;"Sì","Verificare conferma",IF($D26="","Assegnare corsa",IF(IFERROR(VLOOKUP($D26,Corse!$A$6:$N$105,1,FALSE),"")="","Corsa non trovata",IF(OR($G26="",$G26&lt;=0),"Verificare persone",IF(IFERROR(VLOOKUP($D26,Corse!$A$6:$N$105,11,FALSE),"")="Annullata","Corsa annullata","OK")))))))</f>
        <v/>
      </c>
    </row>
    <row r="27" ht="28" customHeight="1">
      <c r="A27" s="15" t="n"/>
      <c r="B27" s="15" t="n"/>
      <c r="C27" s="16" t="n"/>
      <c r="D27" s="16" t="n"/>
      <c r="E27" s="15" t="n"/>
      <c r="F27" s="15" t="n"/>
      <c r="G27" s="41" t="n"/>
      <c r="H27" s="16" t="n"/>
      <c r="I27" s="15" t="n"/>
      <c r="J27" s="18" t="n"/>
      <c r="K27" s="43">
        <f>IF(OR($B27="",$D27=""),"",IFERROR(IF(VLOOKUP($D27,Corse!$A$6:$N$105,3,FALSE)=0,"",VLOOKUP($D27,Corse!$A$6:$N$105,3,FALSE)),""))</f>
        <v/>
      </c>
      <c r="L27" s="44">
        <f>IF(OR($B27="",$D27=""),"",IFERROR(IF(VLOOKUP($D27,Corse!$A$6:$N$105,4,FALSE)=0,"",VLOOKUP($D27,Corse!$A$6:$N$105,4,FALSE)),""))</f>
        <v/>
      </c>
      <c r="M27" s="24">
        <f>IF(OR($B27="",$D27=""),"",IFERROR(VLOOKUP($D27,Corse!$A$6:$N$105,7,FALSE)&amp;"",""))</f>
        <v/>
      </c>
      <c r="N27" s="24">
        <f>IF(OR($B27="",$D27=""),"",IFERROR(VLOOKUP($D27,Corse!$A$6:$N$105,9,FALSE)&amp;"",""))</f>
        <v/>
      </c>
      <c r="O27" s="25">
        <f>IF($B27="","",IF($C27="No","Escluso dal conteggio",IF($C27&lt;&gt;"Sì","Verificare conferma",IF($D27="","Assegnare corsa",IF(IFERROR(VLOOKUP($D27,Corse!$A$6:$N$105,1,FALSE),"")="","Corsa non trovata",IF(OR($G27="",$G27&lt;=0),"Verificare persone",IF(IFERROR(VLOOKUP($D27,Corse!$A$6:$N$105,11,FALSE),"")="Annullata","Corsa annullata","OK")))))))</f>
        <v/>
      </c>
    </row>
    <row r="28" ht="28" customHeight="1">
      <c r="A28" s="15" t="n"/>
      <c r="B28" s="15" t="n"/>
      <c r="C28" s="16" t="n"/>
      <c r="D28" s="16" t="n"/>
      <c r="E28" s="15" t="n"/>
      <c r="F28" s="15" t="n"/>
      <c r="G28" s="41" t="n"/>
      <c r="H28" s="16" t="n"/>
      <c r="I28" s="15" t="n"/>
      <c r="J28" s="18" t="n"/>
      <c r="K28" s="40">
        <f>IF(OR($B28="",$D28=""),"",IFERROR(IF(VLOOKUP($D28,Corse!$A$6:$N$105,3,FALSE)=0,"",VLOOKUP($D28,Corse!$A$6:$N$105,3,FALSE)),""))</f>
        <v/>
      </c>
      <c r="L28" s="42">
        <f>IF(OR($B28="",$D28=""),"",IFERROR(IF(VLOOKUP($D28,Corse!$A$6:$N$105,4,FALSE)=0,"",VLOOKUP($D28,Corse!$A$6:$N$105,4,FALSE)),""))</f>
        <v/>
      </c>
      <c r="M28" s="20">
        <f>IF(OR($B28="",$D28=""),"",IFERROR(VLOOKUP($D28,Corse!$A$6:$N$105,7,FALSE)&amp;"",""))</f>
        <v/>
      </c>
      <c r="N28" s="20">
        <f>IF(OR($B28="",$D28=""),"",IFERROR(VLOOKUP($D28,Corse!$A$6:$N$105,9,FALSE)&amp;"",""))</f>
        <v/>
      </c>
      <c r="O28" s="21">
        <f>IF($B28="","",IF($C28="No","Escluso dal conteggio",IF($C28&lt;&gt;"Sì","Verificare conferma",IF($D28="","Assegnare corsa",IF(IFERROR(VLOOKUP($D28,Corse!$A$6:$N$105,1,FALSE),"")="","Corsa non trovata",IF(OR($G28="",$G28&lt;=0),"Verificare persone",IF(IFERROR(VLOOKUP($D28,Corse!$A$6:$N$105,11,FALSE),"")="Annullata","Corsa annullata","OK")))))))</f>
        <v/>
      </c>
    </row>
    <row r="29" ht="28" customHeight="1">
      <c r="A29" s="15" t="n"/>
      <c r="B29" s="15" t="n"/>
      <c r="C29" s="16" t="n"/>
      <c r="D29" s="16" t="n"/>
      <c r="E29" s="15" t="n"/>
      <c r="F29" s="15" t="n"/>
      <c r="G29" s="41" t="n"/>
      <c r="H29" s="16" t="n"/>
      <c r="I29" s="15" t="n"/>
      <c r="J29" s="18" t="n"/>
      <c r="K29" s="43">
        <f>IF(OR($B29="",$D29=""),"",IFERROR(IF(VLOOKUP($D29,Corse!$A$6:$N$105,3,FALSE)=0,"",VLOOKUP($D29,Corse!$A$6:$N$105,3,FALSE)),""))</f>
        <v/>
      </c>
      <c r="L29" s="44">
        <f>IF(OR($B29="",$D29=""),"",IFERROR(IF(VLOOKUP($D29,Corse!$A$6:$N$105,4,FALSE)=0,"",VLOOKUP($D29,Corse!$A$6:$N$105,4,FALSE)),""))</f>
        <v/>
      </c>
      <c r="M29" s="24">
        <f>IF(OR($B29="",$D29=""),"",IFERROR(VLOOKUP($D29,Corse!$A$6:$N$105,7,FALSE)&amp;"",""))</f>
        <v/>
      </c>
      <c r="N29" s="24">
        <f>IF(OR($B29="",$D29=""),"",IFERROR(VLOOKUP($D29,Corse!$A$6:$N$105,9,FALSE)&amp;"",""))</f>
        <v/>
      </c>
      <c r="O29" s="25">
        <f>IF($B29="","",IF($C29="No","Escluso dal conteggio",IF($C29&lt;&gt;"Sì","Verificare conferma",IF($D29="","Assegnare corsa",IF(IFERROR(VLOOKUP($D29,Corse!$A$6:$N$105,1,FALSE),"")="","Corsa non trovata",IF(OR($G29="",$G29&lt;=0),"Verificare persone",IF(IFERROR(VLOOKUP($D29,Corse!$A$6:$N$105,11,FALSE),"")="Annullata","Corsa annullata","OK")))))))</f>
        <v/>
      </c>
    </row>
    <row r="30" ht="28" customHeight="1">
      <c r="A30" s="15" t="n"/>
      <c r="B30" s="15" t="n"/>
      <c r="C30" s="16" t="n"/>
      <c r="D30" s="16" t="n"/>
      <c r="E30" s="15" t="n"/>
      <c r="F30" s="15" t="n"/>
      <c r="G30" s="41" t="n"/>
      <c r="H30" s="16" t="n"/>
      <c r="I30" s="15" t="n"/>
      <c r="J30" s="18" t="n"/>
      <c r="K30" s="40">
        <f>IF(OR($B30="",$D30=""),"",IFERROR(IF(VLOOKUP($D30,Corse!$A$6:$N$105,3,FALSE)=0,"",VLOOKUP($D30,Corse!$A$6:$N$105,3,FALSE)),""))</f>
        <v/>
      </c>
      <c r="L30" s="42">
        <f>IF(OR($B30="",$D30=""),"",IFERROR(IF(VLOOKUP($D30,Corse!$A$6:$N$105,4,FALSE)=0,"",VLOOKUP($D30,Corse!$A$6:$N$105,4,FALSE)),""))</f>
        <v/>
      </c>
      <c r="M30" s="20">
        <f>IF(OR($B30="",$D30=""),"",IFERROR(VLOOKUP($D30,Corse!$A$6:$N$105,7,FALSE)&amp;"",""))</f>
        <v/>
      </c>
      <c r="N30" s="20">
        <f>IF(OR($B30="",$D30=""),"",IFERROR(VLOOKUP($D30,Corse!$A$6:$N$105,9,FALSE)&amp;"",""))</f>
        <v/>
      </c>
      <c r="O30" s="21">
        <f>IF($B30="","",IF($C30="No","Escluso dal conteggio",IF($C30&lt;&gt;"Sì","Verificare conferma",IF($D30="","Assegnare corsa",IF(IFERROR(VLOOKUP($D30,Corse!$A$6:$N$105,1,FALSE),"")="","Corsa non trovata",IF(OR($G30="",$G30&lt;=0),"Verificare persone",IF(IFERROR(VLOOKUP($D30,Corse!$A$6:$N$105,11,FALSE),"")="Annullata","Corsa annullata","OK")))))))</f>
        <v/>
      </c>
    </row>
    <row r="31" ht="28" customHeight="1">
      <c r="A31" s="15" t="n"/>
      <c r="B31" s="15" t="n"/>
      <c r="C31" s="16" t="n"/>
      <c r="D31" s="16" t="n"/>
      <c r="E31" s="15" t="n"/>
      <c r="F31" s="15" t="n"/>
      <c r="G31" s="41" t="n"/>
      <c r="H31" s="16" t="n"/>
      <c r="I31" s="15" t="n"/>
      <c r="J31" s="18" t="n"/>
      <c r="K31" s="43">
        <f>IF(OR($B31="",$D31=""),"",IFERROR(IF(VLOOKUP($D31,Corse!$A$6:$N$105,3,FALSE)=0,"",VLOOKUP($D31,Corse!$A$6:$N$105,3,FALSE)),""))</f>
        <v/>
      </c>
      <c r="L31" s="44">
        <f>IF(OR($B31="",$D31=""),"",IFERROR(IF(VLOOKUP($D31,Corse!$A$6:$N$105,4,FALSE)=0,"",VLOOKUP($D31,Corse!$A$6:$N$105,4,FALSE)),""))</f>
        <v/>
      </c>
      <c r="M31" s="24">
        <f>IF(OR($B31="",$D31=""),"",IFERROR(VLOOKUP($D31,Corse!$A$6:$N$105,7,FALSE)&amp;"",""))</f>
        <v/>
      </c>
      <c r="N31" s="24">
        <f>IF(OR($B31="",$D31=""),"",IFERROR(VLOOKUP($D31,Corse!$A$6:$N$105,9,FALSE)&amp;"",""))</f>
        <v/>
      </c>
      <c r="O31" s="25">
        <f>IF($B31="","",IF($C31="No","Escluso dal conteggio",IF($C31&lt;&gt;"Sì","Verificare conferma",IF($D31="","Assegnare corsa",IF(IFERROR(VLOOKUP($D31,Corse!$A$6:$N$105,1,FALSE),"")="","Corsa non trovata",IF(OR($G31="",$G31&lt;=0),"Verificare persone",IF(IFERROR(VLOOKUP($D31,Corse!$A$6:$N$105,11,FALSE),"")="Annullata","Corsa annullata","OK")))))))</f>
        <v/>
      </c>
    </row>
    <row r="32" ht="28" customHeight="1">
      <c r="A32" s="15" t="n"/>
      <c r="B32" s="15" t="n"/>
      <c r="C32" s="16" t="n"/>
      <c r="D32" s="16" t="n"/>
      <c r="E32" s="15" t="n"/>
      <c r="F32" s="15" t="n"/>
      <c r="G32" s="41" t="n"/>
      <c r="H32" s="16" t="n"/>
      <c r="I32" s="15" t="n"/>
      <c r="J32" s="18" t="n"/>
      <c r="K32" s="40">
        <f>IF(OR($B32="",$D32=""),"",IFERROR(IF(VLOOKUP($D32,Corse!$A$6:$N$105,3,FALSE)=0,"",VLOOKUP($D32,Corse!$A$6:$N$105,3,FALSE)),""))</f>
        <v/>
      </c>
      <c r="L32" s="42">
        <f>IF(OR($B32="",$D32=""),"",IFERROR(IF(VLOOKUP($D32,Corse!$A$6:$N$105,4,FALSE)=0,"",VLOOKUP($D32,Corse!$A$6:$N$105,4,FALSE)),""))</f>
        <v/>
      </c>
      <c r="M32" s="20">
        <f>IF(OR($B32="",$D32=""),"",IFERROR(VLOOKUP($D32,Corse!$A$6:$N$105,7,FALSE)&amp;"",""))</f>
        <v/>
      </c>
      <c r="N32" s="20">
        <f>IF(OR($B32="",$D32=""),"",IFERROR(VLOOKUP($D32,Corse!$A$6:$N$105,9,FALSE)&amp;"",""))</f>
        <v/>
      </c>
      <c r="O32" s="21">
        <f>IF($B32="","",IF($C32="No","Escluso dal conteggio",IF($C32&lt;&gt;"Sì","Verificare conferma",IF($D32="","Assegnare corsa",IF(IFERROR(VLOOKUP($D32,Corse!$A$6:$N$105,1,FALSE),"")="","Corsa non trovata",IF(OR($G32="",$G32&lt;=0),"Verificare persone",IF(IFERROR(VLOOKUP($D32,Corse!$A$6:$N$105,11,FALSE),"")="Annullata","Corsa annullata","OK")))))))</f>
        <v/>
      </c>
    </row>
    <row r="33" ht="28" customHeight="1">
      <c r="A33" s="15" t="n"/>
      <c r="B33" s="15" t="n"/>
      <c r="C33" s="16" t="n"/>
      <c r="D33" s="16" t="n"/>
      <c r="E33" s="15" t="n"/>
      <c r="F33" s="15" t="n"/>
      <c r="G33" s="41" t="n"/>
      <c r="H33" s="16" t="n"/>
      <c r="I33" s="15" t="n"/>
      <c r="J33" s="18" t="n"/>
      <c r="K33" s="43">
        <f>IF(OR($B33="",$D33=""),"",IFERROR(IF(VLOOKUP($D33,Corse!$A$6:$N$105,3,FALSE)=0,"",VLOOKUP($D33,Corse!$A$6:$N$105,3,FALSE)),""))</f>
        <v/>
      </c>
      <c r="L33" s="44">
        <f>IF(OR($B33="",$D33=""),"",IFERROR(IF(VLOOKUP($D33,Corse!$A$6:$N$105,4,FALSE)=0,"",VLOOKUP($D33,Corse!$A$6:$N$105,4,FALSE)),""))</f>
        <v/>
      </c>
      <c r="M33" s="24">
        <f>IF(OR($B33="",$D33=""),"",IFERROR(VLOOKUP($D33,Corse!$A$6:$N$105,7,FALSE)&amp;"",""))</f>
        <v/>
      </c>
      <c r="N33" s="24">
        <f>IF(OR($B33="",$D33=""),"",IFERROR(VLOOKUP($D33,Corse!$A$6:$N$105,9,FALSE)&amp;"",""))</f>
        <v/>
      </c>
      <c r="O33" s="25">
        <f>IF($B33="","",IF($C33="No","Escluso dal conteggio",IF($C33&lt;&gt;"Sì","Verificare conferma",IF($D33="","Assegnare corsa",IF(IFERROR(VLOOKUP($D33,Corse!$A$6:$N$105,1,FALSE),"")="","Corsa non trovata",IF(OR($G33="",$G33&lt;=0),"Verificare persone",IF(IFERROR(VLOOKUP($D33,Corse!$A$6:$N$105,11,FALSE),"")="Annullata","Corsa annullata","OK")))))))</f>
        <v/>
      </c>
    </row>
    <row r="34" ht="28" customHeight="1">
      <c r="A34" s="15" t="n"/>
      <c r="B34" s="15" t="n"/>
      <c r="C34" s="16" t="n"/>
      <c r="D34" s="16" t="n"/>
      <c r="E34" s="15" t="n"/>
      <c r="F34" s="15" t="n"/>
      <c r="G34" s="41" t="n"/>
      <c r="H34" s="16" t="n"/>
      <c r="I34" s="15" t="n"/>
      <c r="J34" s="18" t="n"/>
      <c r="K34" s="40">
        <f>IF(OR($B34="",$D34=""),"",IFERROR(IF(VLOOKUP($D34,Corse!$A$6:$N$105,3,FALSE)=0,"",VLOOKUP($D34,Corse!$A$6:$N$105,3,FALSE)),""))</f>
        <v/>
      </c>
      <c r="L34" s="42">
        <f>IF(OR($B34="",$D34=""),"",IFERROR(IF(VLOOKUP($D34,Corse!$A$6:$N$105,4,FALSE)=0,"",VLOOKUP($D34,Corse!$A$6:$N$105,4,FALSE)),""))</f>
        <v/>
      </c>
      <c r="M34" s="20">
        <f>IF(OR($B34="",$D34=""),"",IFERROR(VLOOKUP($D34,Corse!$A$6:$N$105,7,FALSE)&amp;"",""))</f>
        <v/>
      </c>
      <c r="N34" s="20">
        <f>IF(OR($B34="",$D34=""),"",IFERROR(VLOOKUP($D34,Corse!$A$6:$N$105,9,FALSE)&amp;"",""))</f>
        <v/>
      </c>
      <c r="O34" s="21">
        <f>IF($B34="","",IF($C34="No","Escluso dal conteggio",IF($C34&lt;&gt;"Sì","Verificare conferma",IF($D34="","Assegnare corsa",IF(IFERROR(VLOOKUP($D34,Corse!$A$6:$N$105,1,FALSE),"")="","Corsa non trovata",IF(OR($G34="",$G34&lt;=0),"Verificare persone",IF(IFERROR(VLOOKUP($D34,Corse!$A$6:$N$105,11,FALSE),"")="Annullata","Corsa annullata","OK")))))))</f>
        <v/>
      </c>
    </row>
    <row r="35" ht="28" customHeight="1">
      <c r="A35" s="15" t="n"/>
      <c r="B35" s="15" t="n"/>
      <c r="C35" s="16" t="n"/>
      <c r="D35" s="16" t="n"/>
      <c r="E35" s="15" t="n"/>
      <c r="F35" s="15" t="n"/>
      <c r="G35" s="41" t="n"/>
      <c r="H35" s="16" t="n"/>
      <c r="I35" s="15" t="n"/>
      <c r="J35" s="18" t="n"/>
      <c r="K35" s="43">
        <f>IF(OR($B35="",$D35=""),"",IFERROR(IF(VLOOKUP($D35,Corse!$A$6:$N$105,3,FALSE)=0,"",VLOOKUP($D35,Corse!$A$6:$N$105,3,FALSE)),""))</f>
        <v/>
      </c>
      <c r="L35" s="44">
        <f>IF(OR($B35="",$D35=""),"",IFERROR(IF(VLOOKUP($D35,Corse!$A$6:$N$105,4,FALSE)=0,"",VLOOKUP($D35,Corse!$A$6:$N$105,4,FALSE)),""))</f>
        <v/>
      </c>
      <c r="M35" s="24">
        <f>IF(OR($B35="",$D35=""),"",IFERROR(VLOOKUP($D35,Corse!$A$6:$N$105,7,FALSE)&amp;"",""))</f>
        <v/>
      </c>
      <c r="N35" s="24">
        <f>IF(OR($B35="",$D35=""),"",IFERROR(VLOOKUP($D35,Corse!$A$6:$N$105,9,FALSE)&amp;"",""))</f>
        <v/>
      </c>
      <c r="O35" s="25">
        <f>IF($B35="","",IF($C35="No","Escluso dal conteggio",IF($C35&lt;&gt;"Sì","Verificare conferma",IF($D35="","Assegnare corsa",IF(IFERROR(VLOOKUP($D35,Corse!$A$6:$N$105,1,FALSE),"")="","Corsa non trovata",IF(OR($G35="",$G35&lt;=0),"Verificare persone",IF(IFERROR(VLOOKUP($D35,Corse!$A$6:$N$105,11,FALSE),"")="Annullata","Corsa annullata","OK")))))))</f>
        <v/>
      </c>
    </row>
    <row r="36" ht="28" customHeight="1">
      <c r="A36" s="15" t="n"/>
      <c r="B36" s="15" t="n"/>
      <c r="C36" s="16" t="n"/>
      <c r="D36" s="16" t="n"/>
      <c r="E36" s="15" t="n"/>
      <c r="F36" s="15" t="n"/>
      <c r="G36" s="41" t="n"/>
      <c r="H36" s="16" t="n"/>
      <c r="I36" s="15" t="n"/>
      <c r="J36" s="18" t="n"/>
      <c r="K36" s="40">
        <f>IF(OR($B36="",$D36=""),"",IFERROR(IF(VLOOKUP($D36,Corse!$A$6:$N$105,3,FALSE)=0,"",VLOOKUP($D36,Corse!$A$6:$N$105,3,FALSE)),""))</f>
        <v/>
      </c>
      <c r="L36" s="42">
        <f>IF(OR($B36="",$D36=""),"",IFERROR(IF(VLOOKUP($D36,Corse!$A$6:$N$105,4,FALSE)=0,"",VLOOKUP($D36,Corse!$A$6:$N$105,4,FALSE)),""))</f>
        <v/>
      </c>
      <c r="M36" s="20">
        <f>IF(OR($B36="",$D36=""),"",IFERROR(VLOOKUP($D36,Corse!$A$6:$N$105,7,FALSE)&amp;"",""))</f>
        <v/>
      </c>
      <c r="N36" s="20">
        <f>IF(OR($B36="",$D36=""),"",IFERROR(VLOOKUP($D36,Corse!$A$6:$N$105,9,FALSE)&amp;"",""))</f>
        <v/>
      </c>
      <c r="O36" s="21">
        <f>IF($B36="","",IF($C36="No","Escluso dal conteggio",IF($C36&lt;&gt;"Sì","Verificare conferma",IF($D36="","Assegnare corsa",IF(IFERROR(VLOOKUP($D36,Corse!$A$6:$N$105,1,FALSE),"")="","Corsa non trovata",IF(OR($G36="",$G36&lt;=0),"Verificare persone",IF(IFERROR(VLOOKUP($D36,Corse!$A$6:$N$105,11,FALSE),"")="Annullata","Corsa annullata","OK")))))))</f>
        <v/>
      </c>
    </row>
    <row r="37" ht="28" customHeight="1">
      <c r="A37" s="15" t="n"/>
      <c r="B37" s="15" t="n"/>
      <c r="C37" s="16" t="n"/>
      <c r="D37" s="16" t="n"/>
      <c r="E37" s="15" t="n"/>
      <c r="F37" s="15" t="n"/>
      <c r="G37" s="41" t="n"/>
      <c r="H37" s="16" t="n"/>
      <c r="I37" s="15" t="n"/>
      <c r="J37" s="18" t="n"/>
      <c r="K37" s="43">
        <f>IF(OR($B37="",$D37=""),"",IFERROR(IF(VLOOKUP($D37,Corse!$A$6:$N$105,3,FALSE)=0,"",VLOOKUP($D37,Corse!$A$6:$N$105,3,FALSE)),""))</f>
        <v/>
      </c>
      <c r="L37" s="44">
        <f>IF(OR($B37="",$D37=""),"",IFERROR(IF(VLOOKUP($D37,Corse!$A$6:$N$105,4,FALSE)=0,"",VLOOKUP($D37,Corse!$A$6:$N$105,4,FALSE)),""))</f>
        <v/>
      </c>
      <c r="M37" s="24">
        <f>IF(OR($B37="",$D37=""),"",IFERROR(VLOOKUP($D37,Corse!$A$6:$N$105,7,FALSE)&amp;"",""))</f>
        <v/>
      </c>
      <c r="N37" s="24">
        <f>IF(OR($B37="",$D37=""),"",IFERROR(VLOOKUP($D37,Corse!$A$6:$N$105,9,FALSE)&amp;"",""))</f>
        <v/>
      </c>
      <c r="O37" s="25">
        <f>IF($B37="","",IF($C37="No","Escluso dal conteggio",IF($C37&lt;&gt;"Sì","Verificare conferma",IF($D37="","Assegnare corsa",IF(IFERROR(VLOOKUP($D37,Corse!$A$6:$N$105,1,FALSE),"")="","Corsa non trovata",IF(OR($G37="",$G37&lt;=0),"Verificare persone",IF(IFERROR(VLOOKUP($D37,Corse!$A$6:$N$105,11,FALSE),"")="Annullata","Corsa annullata","OK")))))))</f>
        <v/>
      </c>
    </row>
    <row r="38" ht="28" customHeight="1">
      <c r="A38" s="15" t="n"/>
      <c r="B38" s="15" t="n"/>
      <c r="C38" s="16" t="n"/>
      <c r="D38" s="16" t="n"/>
      <c r="E38" s="15" t="n"/>
      <c r="F38" s="15" t="n"/>
      <c r="G38" s="41" t="n"/>
      <c r="H38" s="16" t="n"/>
      <c r="I38" s="15" t="n"/>
      <c r="J38" s="18" t="n"/>
      <c r="K38" s="40">
        <f>IF(OR($B38="",$D38=""),"",IFERROR(IF(VLOOKUP($D38,Corse!$A$6:$N$105,3,FALSE)=0,"",VLOOKUP($D38,Corse!$A$6:$N$105,3,FALSE)),""))</f>
        <v/>
      </c>
      <c r="L38" s="42">
        <f>IF(OR($B38="",$D38=""),"",IFERROR(IF(VLOOKUP($D38,Corse!$A$6:$N$105,4,FALSE)=0,"",VLOOKUP($D38,Corse!$A$6:$N$105,4,FALSE)),""))</f>
        <v/>
      </c>
      <c r="M38" s="20">
        <f>IF(OR($B38="",$D38=""),"",IFERROR(VLOOKUP($D38,Corse!$A$6:$N$105,7,FALSE)&amp;"",""))</f>
        <v/>
      </c>
      <c r="N38" s="20">
        <f>IF(OR($B38="",$D38=""),"",IFERROR(VLOOKUP($D38,Corse!$A$6:$N$105,9,FALSE)&amp;"",""))</f>
        <v/>
      </c>
      <c r="O38" s="21">
        <f>IF($B38="","",IF($C38="No","Escluso dal conteggio",IF($C38&lt;&gt;"Sì","Verificare conferma",IF($D38="","Assegnare corsa",IF(IFERROR(VLOOKUP($D38,Corse!$A$6:$N$105,1,FALSE),"")="","Corsa non trovata",IF(OR($G38="",$G38&lt;=0),"Verificare persone",IF(IFERROR(VLOOKUP($D38,Corse!$A$6:$N$105,11,FALSE),"")="Annullata","Corsa annullata","OK")))))))</f>
        <v/>
      </c>
    </row>
    <row r="39" ht="28" customHeight="1">
      <c r="A39" s="15" t="n"/>
      <c r="B39" s="15" t="n"/>
      <c r="C39" s="16" t="n"/>
      <c r="D39" s="16" t="n"/>
      <c r="E39" s="15" t="n"/>
      <c r="F39" s="15" t="n"/>
      <c r="G39" s="41" t="n"/>
      <c r="H39" s="16" t="n"/>
      <c r="I39" s="15" t="n"/>
      <c r="J39" s="18" t="n"/>
      <c r="K39" s="43">
        <f>IF(OR($B39="",$D39=""),"",IFERROR(IF(VLOOKUP($D39,Corse!$A$6:$N$105,3,FALSE)=0,"",VLOOKUP($D39,Corse!$A$6:$N$105,3,FALSE)),""))</f>
        <v/>
      </c>
      <c r="L39" s="44">
        <f>IF(OR($B39="",$D39=""),"",IFERROR(IF(VLOOKUP($D39,Corse!$A$6:$N$105,4,FALSE)=0,"",VLOOKUP($D39,Corse!$A$6:$N$105,4,FALSE)),""))</f>
        <v/>
      </c>
      <c r="M39" s="24">
        <f>IF(OR($B39="",$D39=""),"",IFERROR(VLOOKUP($D39,Corse!$A$6:$N$105,7,FALSE)&amp;"",""))</f>
        <v/>
      </c>
      <c r="N39" s="24">
        <f>IF(OR($B39="",$D39=""),"",IFERROR(VLOOKUP($D39,Corse!$A$6:$N$105,9,FALSE)&amp;"",""))</f>
        <v/>
      </c>
      <c r="O39" s="25">
        <f>IF($B39="","",IF($C39="No","Escluso dal conteggio",IF($C39&lt;&gt;"Sì","Verificare conferma",IF($D39="","Assegnare corsa",IF(IFERROR(VLOOKUP($D39,Corse!$A$6:$N$105,1,FALSE),"")="","Corsa non trovata",IF(OR($G39="",$G39&lt;=0),"Verificare persone",IF(IFERROR(VLOOKUP($D39,Corse!$A$6:$N$105,11,FALSE),"")="Annullata","Corsa annullata","OK")))))))</f>
        <v/>
      </c>
    </row>
    <row r="40" ht="28" customHeight="1">
      <c r="A40" s="15" t="n"/>
      <c r="B40" s="15" t="n"/>
      <c r="C40" s="16" t="n"/>
      <c r="D40" s="16" t="n"/>
      <c r="E40" s="15" t="n"/>
      <c r="F40" s="15" t="n"/>
      <c r="G40" s="41" t="n"/>
      <c r="H40" s="16" t="n"/>
      <c r="I40" s="15" t="n"/>
      <c r="J40" s="18" t="n"/>
      <c r="K40" s="40">
        <f>IF(OR($B40="",$D40=""),"",IFERROR(IF(VLOOKUP($D40,Corse!$A$6:$N$105,3,FALSE)=0,"",VLOOKUP($D40,Corse!$A$6:$N$105,3,FALSE)),""))</f>
        <v/>
      </c>
      <c r="L40" s="42">
        <f>IF(OR($B40="",$D40=""),"",IFERROR(IF(VLOOKUP($D40,Corse!$A$6:$N$105,4,FALSE)=0,"",VLOOKUP($D40,Corse!$A$6:$N$105,4,FALSE)),""))</f>
        <v/>
      </c>
      <c r="M40" s="20">
        <f>IF(OR($B40="",$D40=""),"",IFERROR(VLOOKUP($D40,Corse!$A$6:$N$105,7,FALSE)&amp;"",""))</f>
        <v/>
      </c>
      <c r="N40" s="20">
        <f>IF(OR($B40="",$D40=""),"",IFERROR(VLOOKUP($D40,Corse!$A$6:$N$105,9,FALSE)&amp;"",""))</f>
        <v/>
      </c>
      <c r="O40" s="21">
        <f>IF($B40="","",IF($C40="No","Escluso dal conteggio",IF($C40&lt;&gt;"Sì","Verificare conferma",IF($D40="","Assegnare corsa",IF(IFERROR(VLOOKUP($D40,Corse!$A$6:$N$105,1,FALSE),"")="","Corsa non trovata",IF(OR($G40="",$G40&lt;=0),"Verificare persone",IF(IFERROR(VLOOKUP($D40,Corse!$A$6:$N$105,11,FALSE),"")="Annullata","Corsa annullata","OK")))))))</f>
        <v/>
      </c>
    </row>
    <row r="41" ht="28" customHeight="1">
      <c r="A41" s="15" t="n"/>
      <c r="B41" s="15" t="n"/>
      <c r="C41" s="16" t="n"/>
      <c r="D41" s="16" t="n"/>
      <c r="E41" s="15" t="n"/>
      <c r="F41" s="15" t="n"/>
      <c r="G41" s="41" t="n"/>
      <c r="H41" s="16" t="n"/>
      <c r="I41" s="15" t="n"/>
      <c r="J41" s="18" t="n"/>
      <c r="K41" s="43">
        <f>IF(OR($B41="",$D41=""),"",IFERROR(IF(VLOOKUP($D41,Corse!$A$6:$N$105,3,FALSE)=0,"",VLOOKUP($D41,Corse!$A$6:$N$105,3,FALSE)),""))</f>
        <v/>
      </c>
      <c r="L41" s="44">
        <f>IF(OR($B41="",$D41=""),"",IFERROR(IF(VLOOKUP($D41,Corse!$A$6:$N$105,4,FALSE)=0,"",VLOOKUP($D41,Corse!$A$6:$N$105,4,FALSE)),""))</f>
        <v/>
      </c>
      <c r="M41" s="24">
        <f>IF(OR($B41="",$D41=""),"",IFERROR(VLOOKUP($D41,Corse!$A$6:$N$105,7,FALSE)&amp;"",""))</f>
        <v/>
      </c>
      <c r="N41" s="24">
        <f>IF(OR($B41="",$D41=""),"",IFERROR(VLOOKUP($D41,Corse!$A$6:$N$105,9,FALSE)&amp;"",""))</f>
        <v/>
      </c>
      <c r="O41" s="25">
        <f>IF($B41="","",IF($C41="No","Escluso dal conteggio",IF($C41&lt;&gt;"Sì","Verificare conferma",IF($D41="","Assegnare corsa",IF(IFERROR(VLOOKUP($D41,Corse!$A$6:$N$105,1,FALSE),"")="","Corsa non trovata",IF(OR($G41="",$G41&lt;=0),"Verificare persone",IF(IFERROR(VLOOKUP($D41,Corse!$A$6:$N$105,11,FALSE),"")="Annullata","Corsa annullata","OK")))))))</f>
        <v/>
      </c>
    </row>
    <row r="42" ht="28" customHeight="1">
      <c r="A42" s="15" t="n"/>
      <c r="B42" s="15" t="n"/>
      <c r="C42" s="16" t="n"/>
      <c r="D42" s="16" t="n"/>
      <c r="E42" s="15" t="n"/>
      <c r="F42" s="15" t="n"/>
      <c r="G42" s="41" t="n"/>
      <c r="H42" s="16" t="n"/>
      <c r="I42" s="15" t="n"/>
      <c r="J42" s="18" t="n"/>
      <c r="K42" s="40">
        <f>IF(OR($B42="",$D42=""),"",IFERROR(IF(VLOOKUP($D42,Corse!$A$6:$N$105,3,FALSE)=0,"",VLOOKUP($D42,Corse!$A$6:$N$105,3,FALSE)),""))</f>
        <v/>
      </c>
      <c r="L42" s="42">
        <f>IF(OR($B42="",$D42=""),"",IFERROR(IF(VLOOKUP($D42,Corse!$A$6:$N$105,4,FALSE)=0,"",VLOOKUP($D42,Corse!$A$6:$N$105,4,FALSE)),""))</f>
        <v/>
      </c>
      <c r="M42" s="20">
        <f>IF(OR($B42="",$D42=""),"",IFERROR(VLOOKUP($D42,Corse!$A$6:$N$105,7,FALSE)&amp;"",""))</f>
        <v/>
      </c>
      <c r="N42" s="20">
        <f>IF(OR($B42="",$D42=""),"",IFERROR(VLOOKUP($D42,Corse!$A$6:$N$105,9,FALSE)&amp;"",""))</f>
        <v/>
      </c>
      <c r="O42" s="21">
        <f>IF($B42="","",IF($C42="No","Escluso dal conteggio",IF($C42&lt;&gt;"Sì","Verificare conferma",IF($D42="","Assegnare corsa",IF(IFERROR(VLOOKUP($D42,Corse!$A$6:$N$105,1,FALSE),"")="","Corsa non trovata",IF(OR($G42="",$G42&lt;=0),"Verificare persone",IF(IFERROR(VLOOKUP($D42,Corse!$A$6:$N$105,11,FALSE),"")="Annullata","Corsa annullata","OK")))))))</f>
        <v/>
      </c>
    </row>
    <row r="43" ht="28" customHeight="1">
      <c r="A43" s="15" t="n"/>
      <c r="B43" s="15" t="n"/>
      <c r="C43" s="16" t="n"/>
      <c r="D43" s="16" t="n"/>
      <c r="E43" s="15" t="n"/>
      <c r="F43" s="15" t="n"/>
      <c r="G43" s="41" t="n"/>
      <c r="H43" s="16" t="n"/>
      <c r="I43" s="15" t="n"/>
      <c r="J43" s="18" t="n"/>
      <c r="K43" s="43">
        <f>IF(OR($B43="",$D43=""),"",IFERROR(IF(VLOOKUP($D43,Corse!$A$6:$N$105,3,FALSE)=0,"",VLOOKUP($D43,Corse!$A$6:$N$105,3,FALSE)),""))</f>
        <v/>
      </c>
      <c r="L43" s="44">
        <f>IF(OR($B43="",$D43=""),"",IFERROR(IF(VLOOKUP($D43,Corse!$A$6:$N$105,4,FALSE)=0,"",VLOOKUP($D43,Corse!$A$6:$N$105,4,FALSE)),""))</f>
        <v/>
      </c>
      <c r="M43" s="24">
        <f>IF(OR($B43="",$D43=""),"",IFERROR(VLOOKUP($D43,Corse!$A$6:$N$105,7,FALSE)&amp;"",""))</f>
        <v/>
      </c>
      <c r="N43" s="24">
        <f>IF(OR($B43="",$D43=""),"",IFERROR(VLOOKUP($D43,Corse!$A$6:$N$105,9,FALSE)&amp;"",""))</f>
        <v/>
      </c>
      <c r="O43" s="25">
        <f>IF($B43="","",IF($C43="No","Escluso dal conteggio",IF($C43&lt;&gt;"Sì","Verificare conferma",IF($D43="","Assegnare corsa",IF(IFERROR(VLOOKUP($D43,Corse!$A$6:$N$105,1,FALSE),"")="","Corsa non trovata",IF(OR($G43="",$G43&lt;=0),"Verificare persone",IF(IFERROR(VLOOKUP($D43,Corse!$A$6:$N$105,11,FALSE),"")="Annullata","Corsa annullata","OK")))))))</f>
        <v/>
      </c>
    </row>
    <row r="44" ht="28" customHeight="1">
      <c r="A44" s="15" t="n"/>
      <c r="B44" s="15" t="n"/>
      <c r="C44" s="16" t="n"/>
      <c r="D44" s="16" t="n"/>
      <c r="E44" s="15" t="n"/>
      <c r="F44" s="15" t="n"/>
      <c r="G44" s="41" t="n"/>
      <c r="H44" s="16" t="n"/>
      <c r="I44" s="15" t="n"/>
      <c r="J44" s="18" t="n"/>
      <c r="K44" s="40">
        <f>IF(OR($B44="",$D44=""),"",IFERROR(IF(VLOOKUP($D44,Corse!$A$6:$N$105,3,FALSE)=0,"",VLOOKUP($D44,Corse!$A$6:$N$105,3,FALSE)),""))</f>
        <v/>
      </c>
      <c r="L44" s="42">
        <f>IF(OR($B44="",$D44=""),"",IFERROR(IF(VLOOKUP($D44,Corse!$A$6:$N$105,4,FALSE)=0,"",VLOOKUP($D44,Corse!$A$6:$N$105,4,FALSE)),""))</f>
        <v/>
      </c>
      <c r="M44" s="20">
        <f>IF(OR($B44="",$D44=""),"",IFERROR(VLOOKUP($D44,Corse!$A$6:$N$105,7,FALSE)&amp;"",""))</f>
        <v/>
      </c>
      <c r="N44" s="20">
        <f>IF(OR($B44="",$D44=""),"",IFERROR(VLOOKUP($D44,Corse!$A$6:$N$105,9,FALSE)&amp;"",""))</f>
        <v/>
      </c>
      <c r="O44" s="21">
        <f>IF($B44="","",IF($C44="No","Escluso dal conteggio",IF($C44&lt;&gt;"Sì","Verificare conferma",IF($D44="","Assegnare corsa",IF(IFERROR(VLOOKUP($D44,Corse!$A$6:$N$105,1,FALSE),"")="","Corsa non trovata",IF(OR($G44="",$G44&lt;=0),"Verificare persone",IF(IFERROR(VLOOKUP($D44,Corse!$A$6:$N$105,11,FALSE),"")="Annullata","Corsa annullata","OK")))))))</f>
        <v/>
      </c>
    </row>
    <row r="45" ht="28" customHeight="1">
      <c r="A45" s="15" t="n"/>
      <c r="B45" s="15" t="n"/>
      <c r="C45" s="16" t="n"/>
      <c r="D45" s="16" t="n"/>
      <c r="E45" s="15" t="n"/>
      <c r="F45" s="15" t="n"/>
      <c r="G45" s="41" t="n"/>
      <c r="H45" s="16" t="n"/>
      <c r="I45" s="15" t="n"/>
      <c r="J45" s="18" t="n"/>
      <c r="K45" s="43">
        <f>IF(OR($B45="",$D45=""),"",IFERROR(IF(VLOOKUP($D45,Corse!$A$6:$N$105,3,FALSE)=0,"",VLOOKUP($D45,Corse!$A$6:$N$105,3,FALSE)),""))</f>
        <v/>
      </c>
      <c r="L45" s="44">
        <f>IF(OR($B45="",$D45=""),"",IFERROR(IF(VLOOKUP($D45,Corse!$A$6:$N$105,4,FALSE)=0,"",VLOOKUP($D45,Corse!$A$6:$N$105,4,FALSE)),""))</f>
        <v/>
      </c>
      <c r="M45" s="24">
        <f>IF(OR($B45="",$D45=""),"",IFERROR(VLOOKUP($D45,Corse!$A$6:$N$105,7,FALSE)&amp;"",""))</f>
        <v/>
      </c>
      <c r="N45" s="24">
        <f>IF(OR($B45="",$D45=""),"",IFERROR(VLOOKUP($D45,Corse!$A$6:$N$105,9,FALSE)&amp;"",""))</f>
        <v/>
      </c>
      <c r="O45" s="25">
        <f>IF($B45="","",IF($C45="No","Escluso dal conteggio",IF($C45&lt;&gt;"Sì","Verificare conferma",IF($D45="","Assegnare corsa",IF(IFERROR(VLOOKUP($D45,Corse!$A$6:$N$105,1,FALSE),"")="","Corsa non trovata",IF(OR($G45="",$G45&lt;=0),"Verificare persone",IF(IFERROR(VLOOKUP($D45,Corse!$A$6:$N$105,11,FALSE),"")="Annullata","Corsa annullata","OK")))))))</f>
        <v/>
      </c>
    </row>
    <row r="46" ht="28" customHeight="1">
      <c r="A46" s="15" t="n"/>
      <c r="B46" s="15" t="n"/>
      <c r="C46" s="16" t="n"/>
      <c r="D46" s="16" t="n"/>
      <c r="E46" s="15" t="n"/>
      <c r="F46" s="15" t="n"/>
      <c r="G46" s="41" t="n"/>
      <c r="H46" s="16" t="n"/>
      <c r="I46" s="15" t="n"/>
      <c r="J46" s="18" t="n"/>
      <c r="K46" s="40">
        <f>IF(OR($B46="",$D46=""),"",IFERROR(IF(VLOOKUP($D46,Corse!$A$6:$N$105,3,FALSE)=0,"",VLOOKUP($D46,Corse!$A$6:$N$105,3,FALSE)),""))</f>
        <v/>
      </c>
      <c r="L46" s="42">
        <f>IF(OR($B46="",$D46=""),"",IFERROR(IF(VLOOKUP($D46,Corse!$A$6:$N$105,4,FALSE)=0,"",VLOOKUP($D46,Corse!$A$6:$N$105,4,FALSE)),""))</f>
        <v/>
      </c>
      <c r="M46" s="20">
        <f>IF(OR($B46="",$D46=""),"",IFERROR(VLOOKUP($D46,Corse!$A$6:$N$105,7,FALSE)&amp;"",""))</f>
        <v/>
      </c>
      <c r="N46" s="20">
        <f>IF(OR($B46="",$D46=""),"",IFERROR(VLOOKUP($D46,Corse!$A$6:$N$105,9,FALSE)&amp;"",""))</f>
        <v/>
      </c>
      <c r="O46" s="21">
        <f>IF($B46="","",IF($C46="No","Escluso dal conteggio",IF($C46&lt;&gt;"Sì","Verificare conferma",IF($D46="","Assegnare corsa",IF(IFERROR(VLOOKUP($D46,Corse!$A$6:$N$105,1,FALSE),"")="","Corsa non trovata",IF(OR($G46="",$G46&lt;=0),"Verificare persone",IF(IFERROR(VLOOKUP($D46,Corse!$A$6:$N$105,11,FALSE),"")="Annullata","Corsa annullata","OK")))))))</f>
        <v/>
      </c>
    </row>
    <row r="47" ht="28" customHeight="1">
      <c r="A47" s="15" t="n"/>
      <c r="B47" s="15" t="n"/>
      <c r="C47" s="16" t="n"/>
      <c r="D47" s="16" t="n"/>
      <c r="E47" s="15" t="n"/>
      <c r="F47" s="15" t="n"/>
      <c r="G47" s="41" t="n"/>
      <c r="H47" s="16" t="n"/>
      <c r="I47" s="15" t="n"/>
      <c r="J47" s="18" t="n"/>
      <c r="K47" s="43">
        <f>IF(OR($B47="",$D47=""),"",IFERROR(IF(VLOOKUP($D47,Corse!$A$6:$N$105,3,FALSE)=0,"",VLOOKUP($D47,Corse!$A$6:$N$105,3,FALSE)),""))</f>
        <v/>
      </c>
      <c r="L47" s="44">
        <f>IF(OR($B47="",$D47=""),"",IFERROR(IF(VLOOKUP($D47,Corse!$A$6:$N$105,4,FALSE)=0,"",VLOOKUP($D47,Corse!$A$6:$N$105,4,FALSE)),""))</f>
        <v/>
      </c>
      <c r="M47" s="24">
        <f>IF(OR($B47="",$D47=""),"",IFERROR(VLOOKUP($D47,Corse!$A$6:$N$105,7,FALSE)&amp;"",""))</f>
        <v/>
      </c>
      <c r="N47" s="24">
        <f>IF(OR($B47="",$D47=""),"",IFERROR(VLOOKUP($D47,Corse!$A$6:$N$105,9,FALSE)&amp;"",""))</f>
        <v/>
      </c>
      <c r="O47" s="25">
        <f>IF($B47="","",IF($C47="No","Escluso dal conteggio",IF($C47&lt;&gt;"Sì","Verificare conferma",IF($D47="","Assegnare corsa",IF(IFERROR(VLOOKUP($D47,Corse!$A$6:$N$105,1,FALSE),"")="","Corsa non trovata",IF(OR($G47="",$G47&lt;=0),"Verificare persone",IF(IFERROR(VLOOKUP($D47,Corse!$A$6:$N$105,11,FALSE),"")="Annullata","Corsa annullata","OK")))))))</f>
        <v/>
      </c>
    </row>
    <row r="48" ht="28" customHeight="1">
      <c r="A48" s="15" t="n"/>
      <c r="B48" s="15" t="n"/>
      <c r="C48" s="16" t="n"/>
      <c r="D48" s="16" t="n"/>
      <c r="E48" s="15" t="n"/>
      <c r="F48" s="15" t="n"/>
      <c r="G48" s="41" t="n"/>
      <c r="H48" s="16" t="n"/>
      <c r="I48" s="15" t="n"/>
      <c r="J48" s="18" t="n"/>
      <c r="K48" s="40">
        <f>IF(OR($B48="",$D48=""),"",IFERROR(IF(VLOOKUP($D48,Corse!$A$6:$N$105,3,FALSE)=0,"",VLOOKUP($D48,Corse!$A$6:$N$105,3,FALSE)),""))</f>
        <v/>
      </c>
      <c r="L48" s="42">
        <f>IF(OR($B48="",$D48=""),"",IFERROR(IF(VLOOKUP($D48,Corse!$A$6:$N$105,4,FALSE)=0,"",VLOOKUP($D48,Corse!$A$6:$N$105,4,FALSE)),""))</f>
        <v/>
      </c>
      <c r="M48" s="20">
        <f>IF(OR($B48="",$D48=""),"",IFERROR(VLOOKUP($D48,Corse!$A$6:$N$105,7,FALSE)&amp;"",""))</f>
        <v/>
      </c>
      <c r="N48" s="20">
        <f>IF(OR($B48="",$D48=""),"",IFERROR(VLOOKUP($D48,Corse!$A$6:$N$105,9,FALSE)&amp;"",""))</f>
        <v/>
      </c>
      <c r="O48" s="21">
        <f>IF($B48="","",IF($C48="No","Escluso dal conteggio",IF($C48&lt;&gt;"Sì","Verificare conferma",IF($D48="","Assegnare corsa",IF(IFERROR(VLOOKUP($D48,Corse!$A$6:$N$105,1,FALSE),"")="","Corsa non trovata",IF(OR($G48="",$G48&lt;=0),"Verificare persone",IF(IFERROR(VLOOKUP($D48,Corse!$A$6:$N$105,11,FALSE),"")="Annullata","Corsa annullata","OK")))))))</f>
        <v/>
      </c>
    </row>
    <row r="49" ht="28" customHeight="1">
      <c r="A49" s="15" t="n"/>
      <c r="B49" s="15" t="n"/>
      <c r="C49" s="16" t="n"/>
      <c r="D49" s="16" t="n"/>
      <c r="E49" s="15" t="n"/>
      <c r="F49" s="15" t="n"/>
      <c r="G49" s="41" t="n"/>
      <c r="H49" s="16" t="n"/>
      <c r="I49" s="15" t="n"/>
      <c r="J49" s="18" t="n"/>
      <c r="K49" s="43">
        <f>IF(OR($B49="",$D49=""),"",IFERROR(IF(VLOOKUP($D49,Corse!$A$6:$N$105,3,FALSE)=0,"",VLOOKUP($D49,Corse!$A$6:$N$105,3,FALSE)),""))</f>
        <v/>
      </c>
      <c r="L49" s="44">
        <f>IF(OR($B49="",$D49=""),"",IFERROR(IF(VLOOKUP($D49,Corse!$A$6:$N$105,4,FALSE)=0,"",VLOOKUP($D49,Corse!$A$6:$N$105,4,FALSE)),""))</f>
        <v/>
      </c>
      <c r="M49" s="24">
        <f>IF(OR($B49="",$D49=""),"",IFERROR(VLOOKUP($D49,Corse!$A$6:$N$105,7,FALSE)&amp;"",""))</f>
        <v/>
      </c>
      <c r="N49" s="24">
        <f>IF(OR($B49="",$D49=""),"",IFERROR(VLOOKUP($D49,Corse!$A$6:$N$105,9,FALSE)&amp;"",""))</f>
        <v/>
      </c>
      <c r="O49" s="25">
        <f>IF($B49="","",IF($C49="No","Escluso dal conteggio",IF($C49&lt;&gt;"Sì","Verificare conferma",IF($D49="","Assegnare corsa",IF(IFERROR(VLOOKUP($D49,Corse!$A$6:$N$105,1,FALSE),"")="","Corsa non trovata",IF(OR($G49="",$G49&lt;=0),"Verificare persone",IF(IFERROR(VLOOKUP($D49,Corse!$A$6:$N$105,11,FALSE),"")="Annullata","Corsa annullata","OK")))))))</f>
        <v/>
      </c>
    </row>
    <row r="50" ht="28" customHeight="1">
      <c r="A50" s="15" t="n"/>
      <c r="B50" s="15" t="n"/>
      <c r="C50" s="16" t="n"/>
      <c r="D50" s="16" t="n"/>
      <c r="E50" s="15" t="n"/>
      <c r="F50" s="15" t="n"/>
      <c r="G50" s="41" t="n"/>
      <c r="H50" s="16" t="n"/>
      <c r="I50" s="15" t="n"/>
      <c r="J50" s="18" t="n"/>
      <c r="K50" s="40">
        <f>IF(OR($B50="",$D50=""),"",IFERROR(IF(VLOOKUP($D50,Corse!$A$6:$N$105,3,FALSE)=0,"",VLOOKUP($D50,Corse!$A$6:$N$105,3,FALSE)),""))</f>
        <v/>
      </c>
      <c r="L50" s="42">
        <f>IF(OR($B50="",$D50=""),"",IFERROR(IF(VLOOKUP($D50,Corse!$A$6:$N$105,4,FALSE)=0,"",VLOOKUP($D50,Corse!$A$6:$N$105,4,FALSE)),""))</f>
        <v/>
      </c>
      <c r="M50" s="20">
        <f>IF(OR($B50="",$D50=""),"",IFERROR(VLOOKUP($D50,Corse!$A$6:$N$105,7,FALSE)&amp;"",""))</f>
        <v/>
      </c>
      <c r="N50" s="20">
        <f>IF(OR($B50="",$D50=""),"",IFERROR(VLOOKUP($D50,Corse!$A$6:$N$105,9,FALSE)&amp;"",""))</f>
        <v/>
      </c>
      <c r="O50" s="21">
        <f>IF($B50="","",IF($C50="No","Escluso dal conteggio",IF($C50&lt;&gt;"Sì","Verificare conferma",IF($D50="","Assegnare corsa",IF(IFERROR(VLOOKUP($D50,Corse!$A$6:$N$105,1,FALSE),"")="","Corsa non trovata",IF(OR($G50="",$G50&lt;=0),"Verificare persone",IF(IFERROR(VLOOKUP($D50,Corse!$A$6:$N$105,11,FALSE),"")="Annullata","Corsa annullata","OK")))))))</f>
        <v/>
      </c>
    </row>
    <row r="51" ht="28" customHeight="1">
      <c r="A51" s="15" t="n"/>
      <c r="B51" s="15" t="n"/>
      <c r="C51" s="16" t="n"/>
      <c r="D51" s="16" t="n"/>
      <c r="E51" s="15" t="n"/>
      <c r="F51" s="15" t="n"/>
      <c r="G51" s="41" t="n"/>
      <c r="H51" s="16" t="n"/>
      <c r="I51" s="15" t="n"/>
      <c r="J51" s="18" t="n"/>
      <c r="K51" s="43">
        <f>IF(OR($B51="",$D51=""),"",IFERROR(IF(VLOOKUP($D51,Corse!$A$6:$N$105,3,FALSE)=0,"",VLOOKUP($D51,Corse!$A$6:$N$105,3,FALSE)),""))</f>
        <v/>
      </c>
      <c r="L51" s="44">
        <f>IF(OR($B51="",$D51=""),"",IFERROR(IF(VLOOKUP($D51,Corse!$A$6:$N$105,4,FALSE)=0,"",VLOOKUP($D51,Corse!$A$6:$N$105,4,FALSE)),""))</f>
        <v/>
      </c>
      <c r="M51" s="24">
        <f>IF(OR($B51="",$D51=""),"",IFERROR(VLOOKUP($D51,Corse!$A$6:$N$105,7,FALSE)&amp;"",""))</f>
        <v/>
      </c>
      <c r="N51" s="24">
        <f>IF(OR($B51="",$D51=""),"",IFERROR(VLOOKUP($D51,Corse!$A$6:$N$105,9,FALSE)&amp;"",""))</f>
        <v/>
      </c>
      <c r="O51" s="25">
        <f>IF($B51="","",IF($C51="No","Escluso dal conteggio",IF($C51&lt;&gt;"Sì","Verificare conferma",IF($D51="","Assegnare corsa",IF(IFERROR(VLOOKUP($D51,Corse!$A$6:$N$105,1,FALSE),"")="","Corsa non trovata",IF(OR($G51="",$G51&lt;=0),"Verificare persone",IF(IFERROR(VLOOKUP($D51,Corse!$A$6:$N$105,11,FALSE),"")="Annullata","Corsa annullata","OK")))))))</f>
        <v/>
      </c>
    </row>
    <row r="52" ht="28" customHeight="1">
      <c r="A52" s="15" t="n"/>
      <c r="B52" s="15" t="n"/>
      <c r="C52" s="16" t="n"/>
      <c r="D52" s="16" t="n"/>
      <c r="E52" s="15" t="n"/>
      <c r="F52" s="15" t="n"/>
      <c r="G52" s="41" t="n"/>
      <c r="H52" s="16" t="n"/>
      <c r="I52" s="15" t="n"/>
      <c r="J52" s="18" t="n"/>
      <c r="K52" s="40">
        <f>IF(OR($B52="",$D52=""),"",IFERROR(IF(VLOOKUP($D52,Corse!$A$6:$N$105,3,FALSE)=0,"",VLOOKUP($D52,Corse!$A$6:$N$105,3,FALSE)),""))</f>
        <v/>
      </c>
      <c r="L52" s="42">
        <f>IF(OR($B52="",$D52=""),"",IFERROR(IF(VLOOKUP($D52,Corse!$A$6:$N$105,4,FALSE)=0,"",VLOOKUP($D52,Corse!$A$6:$N$105,4,FALSE)),""))</f>
        <v/>
      </c>
      <c r="M52" s="20">
        <f>IF(OR($B52="",$D52=""),"",IFERROR(VLOOKUP($D52,Corse!$A$6:$N$105,7,FALSE)&amp;"",""))</f>
        <v/>
      </c>
      <c r="N52" s="20">
        <f>IF(OR($B52="",$D52=""),"",IFERROR(VLOOKUP($D52,Corse!$A$6:$N$105,9,FALSE)&amp;"",""))</f>
        <v/>
      </c>
      <c r="O52" s="21">
        <f>IF($B52="","",IF($C52="No","Escluso dal conteggio",IF($C52&lt;&gt;"Sì","Verificare conferma",IF($D52="","Assegnare corsa",IF(IFERROR(VLOOKUP($D52,Corse!$A$6:$N$105,1,FALSE),"")="","Corsa non trovata",IF(OR($G52="",$G52&lt;=0),"Verificare persone",IF(IFERROR(VLOOKUP($D52,Corse!$A$6:$N$105,11,FALSE),"")="Annullata","Corsa annullata","OK")))))))</f>
        <v/>
      </c>
    </row>
    <row r="53" ht="28" customHeight="1">
      <c r="A53" s="15" t="n"/>
      <c r="B53" s="15" t="n"/>
      <c r="C53" s="16" t="n"/>
      <c r="D53" s="16" t="n"/>
      <c r="E53" s="15" t="n"/>
      <c r="F53" s="15" t="n"/>
      <c r="G53" s="41" t="n"/>
      <c r="H53" s="16" t="n"/>
      <c r="I53" s="15" t="n"/>
      <c r="J53" s="18" t="n"/>
      <c r="K53" s="43">
        <f>IF(OR($B53="",$D53=""),"",IFERROR(IF(VLOOKUP($D53,Corse!$A$6:$N$105,3,FALSE)=0,"",VLOOKUP($D53,Corse!$A$6:$N$105,3,FALSE)),""))</f>
        <v/>
      </c>
      <c r="L53" s="44">
        <f>IF(OR($B53="",$D53=""),"",IFERROR(IF(VLOOKUP($D53,Corse!$A$6:$N$105,4,FALSE)=0,"",VLOOKUP($D53,Corse!$A$6:$N$105,4,FALSE)),""))</f>
        <v/>
      </c>
      <c r="M53" s="24">
        <f>IF(OR($B53="",$D53=""),"",IFERROR(VLOOKUP($D53,Corse!$A$6:$N$105,7,FALSE)&amp;"",""))</f>
        <v/>
      </c>
      <c r="N53" s="24">
        <f>IF(OR($B53="",$D53=""),"",IFERROR(VLOOKUP($D53,Corse!$A$6:$N$105,9,FALSE)&amp;"",""))</f>
        <v/>
      </c>
      <c r="O53" s="25">
        <f>IF($B53="","",IF($C53="No","Escluso dal conteggio",IF($C53&lt;&gt;"Sì","Verificare conferma",IF($D53="","Assegnare corsa",IF(IFERROR(VLOOKUP($D53,Corse!$A$6:$N$105,1,FALSE),"")="","Corsa non trovata",IF(OR($G53="",$G53&lt;=0),"Verificare persone",IF(IFERROR(VLOOKUP($D53,Corse!$A$6:$N$105,11,FALSE),"")="Annullata","Corsa annullata","OK")))))))</f>
        <v/>
      </c>
    </row>
    <row r="54" ht="28" customHeight="1">
      <c r="A54" s="15" t="n"/>
      <c r="B54" s="15" t="n"/>
      <c r="C54" s="16" t="n"/>
      <c r="D54" s="16" t="n"/>
      <c r="E54" s="15" t="n"/>
      <c r="F54" s="15" t="n"/>
      <c r="G54" s="41" t="n"/>
      <c r="H54" s="16" t="n"/>
      <c r="I54" s="15" t="n"/>
      <c r="J54" s="18" t="n"/>
      <c r="K54" s="40">
        <f>IF(OR($B54="",$D54=""),"",IFERROR(IF(VLOOKUP($D54,Corse!$A$6:$N$105,3,FALSE)=0,"",VLOOKUP($D54,Corse!$A$6:$N$105,3,FALSE)),""))</f>
        <v/>
      </c>
      <c r="L54" s="42">
        <f>IF(OR($B54="",$D54=""),"",IFERROR(IF(VLOOKUP($D54,Corse!$A$6:$N$105,4,FALSE)=0,"",VLOOKUP($D54,Corse!$A$6:$N$105,4,FALSE)),""))</f>
        <v/>
      </c>
      <c r="M54" s="20">
        <f>IF(OR($B54="",$D54=""),"",IFERROR(VLOOKUP($D54,Corse!$A$6:$N$105,7,FALSE)&amp;"",""))</f>
        <v/>
      </c>
      <c r="N54" s="20">
        <f>IF(OR($B54="",$D54=""),"",IFERROR(VLOOKUP($D54,Corse!$A$6:$N$105,9,FALSE)&amp;"",""))</f>
        <v/>
      </c>
      <c r="O54" s="21">
        <f>IF($B54="","",IF($C54="No","Escluso dal conteggio",IF($C54&lt;&gt;"Sì","Verificare conferma",IF($D54="","Assegnare corsa",IF(IFERROR(VLOOKUP($D54,Corse!$A$6:$N$105,1,FALSE),"")="","Corsa non trovata",IF(OR($G54="",$G54&lt;=0),"Verificare persone",IF(IFERROR(VLOOKUP($D54,Corse!$A$6:$N$105,11,FALSE),"")="Annullata","Corsa annullata","OK")))))))</f>
        <v/>
      </c>
    </row>
    <row r="55" ht="28" customHeight="1">
      <c r="A55" s="15" t="n"/>
      <c r="B55" s="15" t="n"/>
      <c r="C55" s="16" t="n"/>
      <c r="D55" s="16" t="n"/>
      <c r="E55" s="15" t="n"/>
      <c r="F55" s="15" t="n"/>
      <c r="G55" s="41" t="n"/>
      <c r="H55" s="16" t="n"/>
      <c r="I55" s="15" t="n"/>
      <c r="J55" s="18" t="n"/>
      <c r="K55" s="43">
        <f>IF(OR($B55="",$D55=""),"",IFERROR(IF(VLOOKUP($D55,Corse!$A$6:$N$105,3,FALSE)=0,"",VLOOKUP($D55,Corse!$A$6:$N$105,3,FALSE)),""))</f>
        <v/>
      </c>
      <c r="L55" s="44">
        <f>IF(OR($B55="",$D55=""),"",IFERROR(IF(VLOOKUP($D55,Corse!$A$6:$N$105,4,FALSE)=0,"",VLOOKUP($D55,Corse!$A$6:$N$105,4,FALSE)),""))</f>
        <v/>
      </c>
      <c r="M55" s="24">
        <f>IF(OR($B55="",$D55=""),"",IFERROR(VLOOKUP($D55,Corse!$A$6:$N$105,7,FALSE)&amp;"",""))</f>
        <v/>
      </c>
      <c r="N55" s="24">
        <f>IF(OR($B55="",$D55=""),"",IFERROR(VLOOKUP($D55,Corse!$A$6:$N$105,9,FALSE)&amp;"",""))</f>
        <v/>
      </c>
      <c r="O55" s="25">
        <f>IF($B55="","",IF($C55="No","Escluso dal conteggio",IF($C55&lt;&gt;"Sì","Verificare conferma",IF($D55="","Assegnare corsa",IF(IFERROR(VLOOKUP($D55,Corse!$A$6:$N$105,1,FALSE),"")="","Corsa non trovata",IF(OR($G55="",$G55&lt;=0),"Verificare persone",IF(IFERROR(VLOOKUP($D55,Corse!$A$6:$N$105,11,FALSE),"")="Annullata","Corsa annullata","OK")))))))</f>
        <v/>
      </c>
    </row>
    <row r="56" ht="28" customHeight="1">
      <c r="A56" s="15" t="n"/>
      <c r="B56" s="15" t="n"/>
      <c r="C56" s="16" t="n"/>
      <c r="D56" s="16" t="n"/>
      <c r="E56" s="15" t="n"/>
      <c r="F56" s="15" t="n"/>
      <c r="G56" s="41" t="n"/>
      <c r="H56" s="16" t="n"/>
      <c r="I56" s="15" t="n"/>
      <c r="J56" s="18" t="n"/>
      <c r="K56" s="40">
        <f>IF(OR($B56="",$D56=""),"",IFERROR(IF(VLOOKUP($D56,Corse!$A$6:$N$105,3,FALSE)=0,"",VLOOKUP($D56,Corse!$A$6:$N$105,3,FALSE)),""))</f>
        <v/>
      </c>
      <c r="L56" s="42">
        <f>IF(OR($B56="",$D56=""),"",IFERROR(IF(VLOOKUP($D56,Corse!$A$6:$N$105,4,FALSE)=0,"",VLOOKUP($D56,Corse!$A$6:$N$105,4,FALSE)),""))</f>
        <v/>
      </c>
      <c r="M56" s="20">
        <f>IF(OR($B56="",$D56=""),"",IFERROR(VLOOKUP($D56,Corse!$A$6:$N$105,7,FALSE)&amp;"",""))</f>
        <v/>
      </c>
      <c r="N56" s="20">
        <f>IF(OR($B56="",$D56=""),"",IFERROR(VLOOKUP($D56,Corse!$A$6:$N$105,9,FALSE)&amp;"",""))</f>
        <v/>
      </c>
      <c r="O56" s="21">
        <f>IF($B56="","",IF($C56="No","Escluso dal conteggio",IF($C56&lt;&gt;"Sì","Verificare conferma",IF($D56="","Assegnare corsa",IF(IFERROR(VLOOKUP($D56,Corse!$A$6:$N$105,1,FALSE),"")="","Corsa non trovata",IF(OR($G56="",$G56&lt;=0),"Verificare persone",IF(IFERROR(VLOOKUP($D56,Corse!$A$6:$N$105,11,FALSE),"")="Annullata","Corsa annullata","OK")))))))</f>
        <v/>
      </c>
    </row>
    <row r="57" ht="28" customHeight="1">
      <c r="A57" s="15" t="n"/>
      <c r="B57" s="15" t="n"/>
      <c r="C57" s="16" t="n"/>
      <c r="D57" s="16" t="n"/>
      <c r="E57" s="15" t="n"/>
      <c r="F57" s="15" t="n"/>
      <c r="G57" s="41" t="n"/>
      <c r="H57" s="16" t="n"/>
      <c r="I57" s="15" t="n"/>
      <c r="J57" s="18" t="n"/>
      <c r="K57" s="43">
        <f>IF(OR($B57="",$D57=""),"",IFERROR(IF(VLOOKUP($D57,Corse!$A$6:$N$105,3,FALSE)=0,"",VLOOKUP($D57,Corse!$A$6:$N$105,3,FALSE)),""))</f>
        <v/>
      </c>
      <c r="L57" s="44">
        <f>IF(OR($B57="",$D57=""),"",IFERROR(IF(VLOOKUP($D57,Corse!$A$6:$N$105,4,FALSE)=0,"",VLOOKUP($D57,Corse!$A$6:$N$105,4,FALSE)),""))</f>
        <v/>
      </c>
      <c r="M57" s="24">
        <f>IF(OR($B57="",$D57=""),"",IFERROR(VLOOKUP($D57,Corse!$A$6:$N$105,7,FALSE)&amp;"",""))</f>
        <v/>
      </c>
      <c r="N57" s="24">
        <f>IF(OR($B57="",$D57=""),"",IFERROR(VLOOKUP($D57,Corse!$A$6:$N$105,9,FALSE)&amp;"",""))</f>
        <v/>
      </c>
      <c r="O57" s="25">
        <f>IF($B57="","",IF($C57="No","Escluso dal conteggio",IF($C57&lt;&gt;"Sì","Verificare conferma",IF($D57="","Assegnare corsa",IF(IFERROR(VLOOKUP($D57,Corse!$A$6:$N$105,1,FALSE),"")="","Corsa non trovata",IF(OR($G57="",$G57&lt;=0),"Verificare persone",IF(IFERROR(VLOOKUP($D57,Corse!$A$6:$N$105,11,FALSE),"")="Annullata","Corsa annullata","OK")))))))</f>
        <v/>
      </c>
    </row>
    <row r="58" ht="28" customHeight="1">
      <c r="A58" s="15" t="n"/>
      <c r="B58" s="15" t="n"/>
      <c r="C58" s="16" t="n"/>
      <c r="D58" s="16" t="n"/>
      <c r="E58" s="15" t="n"/>
      <c r="F58" s="15" t="n"/>
      <c r="G58" s="41" t="n"/>
      <c r="H58" s="16" t="n"/>
      <c r="I58" s="15" t="n"/>
      <c r="J58" s="18" t="n"/>
      <c r="K58" s="40">
        <f>IF(OR($B58="",$D58=""),"",IFERROR(IF(VLOOKUP($D58,Corse!$A$6:$N$105,3,FALSE)=0,"",VLOOKUP($D58,Corse!$A$6:$N$105,3,FALSE)),""))</f>
        <v/>
      </c>
      <c r="L58" s="42">
        <f>IF(OR($B58="",$D58=""),"",IFERROR(IF(VLOOKUP($D58,Corse!$A$6:$N$105,4,FALSE)=0,"",VLOOKUP($D58,Corse!$A$6:$N$105,4,FALSE)),""))</f>
        <v/>
      </c>
      <c r="M58" s="20">
        <f>IF(OR($B58="",$D58=""),"",IFERROR(VLOOKUP($D58,Corse!$A$6:$N$105,7,FALSE)&amp;"",""))</f>
        <v/>
      </c>
      <c r="N58" s="20">
        <f>IF(OR($B58="",$D58=""),"",IFERROR(VLOOKUP($D58,Corse!$A$6:$N$105,9,FALSE)&amp;"",""))</f>
        <v/>
      </c>
      <c r="O58" s="21">
        <f>IF($B58="","",IF($C58="No","Escluso dal conteggio",IF($C58&lt;&gt;"Sì","Verificare conferma",IF($D58="","Assegnare corsa",IF(IFERROR(VLOOKUP($D58,Corse!$A$6:$N$105,1,FALSE),"")="","Corsa non trovata",IF(OR($G58="",$G58&lt;=0),"Verificare persone",IF(IFERROR(VLOOKUP($D58,Corse!$A$6:$N$105,11,FALSE),"")="Annullata","Corsa annullata","OK")))))))</f>
        <v/>
      </c>
    </row>
    <row r="59" ht="28" customHeight="1">
      <c r="A59" s="15" t="n"/>
      <c r="B59" s="15" t="n"/>
      <c r="C59" s="16" t="n"/>
      <c r="D59" s="16" t="n"/>
      <c r="E59" s="15" t="n"/>
      <c r="F59" s="15" t="n"/>
      <c r="G59" s="41" t="n"/>
      <c r="H59" s="16" t="n"/>
      <c r="I59" s="15" t="n"/>
      <c r="J59" s="18" t="n"/>
      <c r="K59" s="43">
        <f>IF(OR($B59="",$D59=""),"",IFERROR(IF(VLOOKUP($D59,Corse!$A$6:$N$105,3,FALSE)=0,"",VLOOKUP($D59,Corse!$A$6:$N$105,3,FALSE)),""))</f>
        <v/>
      </c>
      <c r="L59" s="44">
        <f>IF(OR($B59="",$D59=""),"",IFERROR(IF(VLOOKUP($D59,Corse!$A$6:$N$105,4,FALSE)=0,"",VLOOKUP($D59,Corse!$A$6:$N$105,4,FALSE)),""))</f>
        <v/>
      </c>
      <c r="M59" s="24">
        <f>IF(OR($B59="",$D59=""),"",IFERROR(VLOOKUP($D59,Corse!$A$6:$N$105,7,FALSE)&amp;"",""))</f>
        <v/>
      </c>
      <c r="N59" s="24">
        <f>IF(OR($B59="",$D59=""),"",IFERROR(VLOOKUP($D59,Corse!$A$6:$N$105,9,FALSE)&amp;"",""))</f>
        <v/>
      </c>
      <c r="O59" s="25">
        <f>IF($B59="","",IF($C59="No","Escluso dal conteggio",IF($C59&lt;&gt;"Sì","Verificare conferma",IF($D59="","Assegnare corsa",IF(IFERROR(VLOOKUP($D59,Corse!$A$6:$N$105,1,FALSE),"")="","Corsa non trovata",IF(OR($G59="",$G59&lt;=0),"Verificare persone",IF(IFERROR(VLOOKUP($D59,Corse!$A$6:$N$105,11,FALSE),"")="Annullata","Corsa annullata","OK")))))))</f>
        <v/>
      </c>
    </row>
    <row r="60" ht="28" customHeight="1">
      <c r="A60" s="15" t="n"/>
      <c r="B60" s="15" t="n"/>
      <c r="C60" s="16" t="n"/>
      <c r="D60" s="16" t="n"/>
      <c r="E60" s="15" t="n"/>
      <c r="F60" s="15" t="n"/>
      <c r="G60" s="41" t="n"/>
      <c r="H60" s="16" t="n"/>
      <c r="I60" s="15" t="n"/>
      <c r="J60" s="18" t="n"/>
      <c r="K60" s="40">
        <f>IF(OR($B60="",$D60=""),"",IFERROR(IF(VLOOKUP($D60,Corse!$A$6:$N$105,3,FALSE)=0,"",VLOOKUP($D60,Corse!$A$6:$N$105,3,FALSE)),""))</f>
        <v/>
      </c>
      <c r="L60" s="42">
        <f>IF(OR($B60="",$D60=""),"",IFERROR(IF(VLOOKUP($D60,Corse!$A$6:$N$105,4,FALSE)=0,"",VLOOKUP($D60,Corse!$A$6:$N$105,4,FALSE)),""))</f>
        <v/>
      </c>
      <c r="M60" s="20">
        <f>IF(OR($B60="",$D60=""),"",IFERROR(VLOOKUP($D60,Corse!$A$6:$N$105,7,FALSE)&amp;"",""))</f>
        <v/>
      </c>
      <c r="N60" s="20">
        <f>IF(OR($B60="",$D60=""),"",IFERROR(VLOOKUP($D60,Corse!$A$6:$N$105,9,FALSE)&amp;"",""))</f>
        <v/>
      </c>
      <c r="O60" s="21">
        <f>IF($B60="","",IF($C60="No","Escluso dal conteggio",IF($C60&lt;&gt;"Sì","Verificare conferma",IF($D60="","Assegnare corsa",IF(IFERROR(VLOOKUP($D60,Corse!$A$6:$N$105,1,FALSE),"")="","Corsa non trovata",IF(OR($G60="",$G60&lt;=0),"Verificare persone",IF(IFERROR(VLOOKUP($D60,Corse!$A$6:$N$105,11,FALSE),"")="Annullata","Corsa annullata","OK")))))))</f>
        <v/>
      </c>
    </row>
    <row r="61" ht="28" customHeight="1">
      <c r="A61" s="15" t="n"/>
      <c r="B61" s="15" t="n"/>
      <c r="C61" s="16" t="n"/>
      <c r="D61" s="16" t="n"/>
      <c r="E61" s="15" t="n"/>
      <c r="F61" s="15" t="n"/>
      <c r="G61" s="41" t="n"/>
      <c r="H61" s="16" t="n"/>
      <c r="I61" s="15" t="n"/>
      <c r="J61" s="18" t="n"/>
      <c r="K61" s="43">
        <f>IF(OR($B61="",$D61=""),"",IFERROR(IF(VLOOKUP($D61,Corse!$A$6:$N$105,3,FALSE)=0,"",VLOOKUP($D61,Corse!$A$6:$N$105,3,FALSE)),""))</f>
        <v/>
      </c>
      <c r="L61" s="44">
        <f>IF(OR($B61="",$D61=""),"",IFERROR(IF(VLOOKUP($D61,Corse!$A$6:$N$105,4,FALSE)=0,"",VLOOKUP($D61,Corse!$A$6:$N$105,4,FALSE)),""))</f>
        <v/>
      </c>
      <c r="M61" s="24">
        <f>IF(OR($B61="",$D61=""),"",IFERROR(VLOOKUP($D61,Corse!$A$6:$N$105,7,FALSE)&amp;"",""))</f>
        <v/>
      </c>
      <c r="N61" s="24">
        <f>IF(OR($B61="",$D61=""),"",IFERROR(VLOOKUP($D61,Corse!$A$6:$N$105,9,FALSE)&amp;"",""))</f>
        <v/>
      </c>
      <c r="O61" s="25">
        <f>IF($B61="","",IF($C61="No","Escluso dal conteggio",IF($C61&lt;&gt;"Sì","Verificare conferma",IF($D61="","Assegnare corsa",IF(IFERROR(VLOOKUP($D61,Corse!$A$6:$N$105,1,FALSE),"")="","Corsa non trovata",IF(OR($G61="",$G61&lt;=0),"Verificare persone",IF(IFERROR(VLOOKUP($D61,Corse!$A$6:$N$105,11,FALSE),"")="Annullata","Corsa annullata","OK")))))))</f>
        <v/>
      </c>
    </row>
    <row r="62" ht="28" customHeight="1">
      <c r="A62" s="15" t="n"/>
      <c r="B62" s="15" t="n"/>
      <c r="C62" s="16" t="n"/>
      <c r="D62" s="16" t="n"/>
      <c r="E62" s="15" t="n"/>
      <c r="F62" s="15" t="n"/>
      <c r="G62" s="41" t="n"/>
      <c r="H62" s="16" t="n"/>
      <c r="I62" s="15" t="n"/>
      <c r="J62" s="18" t="n"/>
      <c r="K62" s="40">
        <f>IF(OR($B62="",$D62=""),"",IFERROR(IF(VLOOKUP($D62,Corse!$A$6:$N$105,3,FALSE)=0,"",VLOOKUP($D62,Corse!$A$6:$N$105,3,FALSE)),""))</f>
        <v/>
      </c>
      <c r="L62" s="42">
        <f>IF(OR($B62="",$D62=""),"",IFERROR(IF(VLOOKUP($D62,Corse!$A$6:$N$105,4,FALSE)=0,"",VLOOKUP($D62,Corse!$A$6:$N$105,4,FALSE)),""))</f>
        <v/>
      </c>
      <c r="M62" s="20">
        <f>IF(OR($B62="",$D62=""),"",IFERROR(VLOOKUP($D62,Corse!$A$6:$N$105,7,FALSE)&amp;"",""))</f>
        <v/>
      </c>
      <c r="N62" s="20">
        <f>IF(OR($B62="",$D62=""),"",IFERROR(VLOOKUP($D62,Corse!$A$6:$N$105,9,FALSE)&amp;"",""))</f>
        <v/>
      </c>
      <c r="O62" s="21">
        <f>IF($B62="","",IF($C62="No","Escluso dal conteggio",IF($C62&lt;&gt;"Sì","Verificare conferma",IF($D62="","Assegnare corsa",IF(IFERROR(VLOOKUP($D62,Corse!$A$6:$N$105,1,FALSE),"")="","Corsa non trovata",IF(OR($G62="",$G62&lt;=0),"Verificare persone",IF(IFERROR(VLOOKUP($D62,Corse!$A$6:$N$105,11,FALSE),"")="Annullata","Corsa annullata","OK")))))))</f>
        <v/>
      </c>
    </row>
    <row r="63" ht="28" customHeight="1">
      <c r="A63" s="15" t="n"/>
      <c r="B63" s="15" t="n"/>
      <c r="C63" s="16" t="n"/>
      <c r="D63" s="16" t="n"/>
      <c r="E63" s="15" t="n"/>
      <c r="F63" s="15" t="n"/>
      <c r="G63" s="41" t="n"/>
      <c r="H63" s="16" t="n"/>
      <c r="I63" s="15" t="n"/>
      <c r="J63" s="18" t="n"/>
      <c r="K63" s="43">
        <f>IF(OR($B63="",$D63=""),"",IFERROR(IF(VLOOKUP($D63,Corse!$A$6:$N$105,3,FALSE)=0,"",VLOOKUP($D63,Corse!$A$6:$N$105,3,FALSE)),""))</f>
        <v/>
      </c>
      <c r="L63" s="44">
        <f>IF(OR($B63="",$D63=""),"",IFERROR(IF(VLOOKUP($D63,Corse!$A$6:$N$105,4,FALSE)=0,"",VLOOKUP($D63,Corse!$A$6:$N$105,4,FALSE)),""))</f>
        <v/>
      </c>
      <c r="M63" s="24">
        <f>IF(OR($B63="",$D63=""),"",IFERROR(VLOOKUP($D63,Corse!$A$6:$N$105,7,FALSE)&amp;"",""))</f>
        <v/>
      </c>
      <c r="N63" s="24">
        <f>IF(OR($B63="",$D63=""),"",IFERROR(VLOOKUP($D63,Corse!$A$6:$N$105,9,FALSE)&amp;"",""))</f>
        <v/>
      </c>
      <c r="O63" s="25">
        <f>IF($B63="","",IF($C63="No","Escluso dal conteggio",IF($C63&lt;&gt;"Sì","Verificare conferma",IF($D63="","Assegnare corsa",IF(IFERROR(VLOOKUP($D63,Corse!$A$6:$N$105,1,FALSE),"")="","Corsa non trovata",IF(OR($G63="",$G63&lt;=0),"Verificare persone",IF(IFERROR(VLOOKUP($D63,Corse!$A$6:$N$105,11,FALSE),"")="Annullata","Corsa annullata","OK")))))))</f>
        <v/>
      </c>
    </row>
    <row r="64" ht="28" customHeight="1">
      <c r="A64" s="15" t="n"/>
      <c r="B64" s="15" t="n"/>
      <c r="C64" s="16" t="n"/>
      <c r="D64" s="16" t="n"/>
      <c r="E64" s="15" t="n"/>
      <c r="F64" s="15" t="n"/>
      <c r="G64" s="41" t="n"/>
      <c r="H64" s="16" t="n"/>
      <c r="I64" s="15" t="n"/>
      <c r="J64" s="18" t="n"/>
      <c r="K64" s="40">
        <f>IF(OR($B64="",$D64=""),"",IFERROR(IF(VLOOKUP($D64,Corse!$A$6:$N$105,3,FALSE)=0,"",VLOOKUP($D64,Corse!$A$6:$N$105,3,FALSE)),""))</f>
        <v/>
      </c>
      <c r="L64" s="42">
        <f>IF(OR($B64="",$D64=""),"",IFERROR(IF(VLOOKUP($D64,Corse!$A$6:$N$105,4,FALSE)=0,"",VLOOKUP($D64,Corse!$A$6:$N$105,4,FALSE)),""))</f>
        <v/>
      </c>
      <c r="M64" s="20">
        <f>IF(OR($B64="",$D64=""),"",IFERROR(VLOOKUP($D64,Corse!$A$6:$N$105,7,FALSE)&amp;"",""))</f>
        <v/>
      </c>
      <c r="N64" s="20">
        <f>IF(OR($B64="",$D64=""),"",IFERROR(VLOOKUP($D64,Corse!$A$6:$N$105,9,FALSE)&amp;"",""))</f>
        <v/>
      </c>
      <c r="O64" s="21">
        <f>IF($B64="","",IF($C64="No","Escluso dal conteggio",IF($C64&lt;&gt;"Sì","Verificare conferma",IF($D64="","Assegnare corsa",IF(IFERROR(VLOOKUP($D64,Corse!$A$6:$N$105,1,FALSE),"")="","Corsa non trovata",IF(OR($G64="",$G64&lt;=0),"Verificare persone",IF(IFERROR(VLOOKUP($D64,Corse!$A$6:$N$105,11,FALSE),"")="Annullata","Corsa annullata","OK")))))))</f>
        <v/>
      </c>
    </row>
    <row r="65" ht="28" customHeight="1">
      <c r="A65" s="15" t="n"/>
      <c r="B65" s="15" t="n"/>
      <c r="C65" s="16" t="n"/>
      <c r="D65" s="16" t="n"/>
      <c r="E65" s="15" t="n"/>
      <c r="F65" s="15" t="n"/>
      <c r="G65" s="41" t="n"/>
      <c r="H65" s="16" t="n"/>
      <c r="I65" s="15" t="n"/>
      <c r="J65" s="18" t="n"/>
      <c r="K65" s="43">
        <f>IF(OR($B65="",$D65=""),"",IFERROR(IF(VLOOKUP($D65,Corse!$A$6:$N$105,3,FALSE)=0,"",VLOOKUP($D65,Corse!$A$6:$N$105,3,FALSE)),""))</f>
        <v/>
      </c>
      <c r="L65" s="44">
        <f>IF(OR($B65="",$D65=""),"",IFERROR(IF(VLOOKUP($D65,Corse!$A$6:$N$105,4,FALSE)=0,"",VLOOKUP($D65,Corse!$A$6:$N$105,4,FALSE)),""))</f>
        <v/>
      </c>
      <c r="M65" s="24">
        <f>IF(OR($B65="",$D65=""),"",IFERROR(VLOOKUP($D65,Corse!$A$6:$N$105,7,FALSE)&amp;"",""))</f>
        <v/>
      </c>
      <c r="N65" s="24">
        <f>IF(OR($B65="",$D65=""),"",IFERROR(VLOOKUP($D65,Corse!$A$6:$N$105,9,FALSE)&amp;"",""))</f>
        <v/>
      </c>
      <c r="O65" s="25">
        <f>IF($B65="","",IF($C65="No","Escluso dal conteggio",IF($C65&lt;&gt;"Sì","Verificare conferma",IF($D65="","Assegnare corsa",IF(IFERROR(VLOOKUP($D65,Corse!$A$6:$N$105,1,FALSE),"")="","Corsa non trovata",IF(OR($G65="",$G65&lt;=0),"Verificare persone",IF(IFERROR(VLOOKUP($D65,Corse!$A$6:$N$105,11,FALSE),"")="Annullata","Corsa annullata","OK")))))))</f>
        <v/>
      </c>
    </row>
    <row r="66" ht="28" customHeight="1">
      <c r="A66" s="15" t="n"/>
      <c r="B66" s="15" t="n"/>
      <c r="C66" s="16" t="n"/>
      <c r="D66" s="16" t="n"/>
      <c r="E66" s="15" t="n"/>
      <c r="F66" s="15" t="n"/>
      <c r="G66" s="41" t="n"/>
      <c r="H66" s="16" t="n"/>
      <c r="I66" s="15" t="n"/>
      <c r="J66" s="18" t="n"/>
      <c r="K66" s="40">
        <f>IF(OR($B66="",$D66=""),"",IFERROR(IF(VLOOKUP($D66,Corse!$A$6:$N$105,3,FALSE)=0,"",VLOOKUP($D66,Corse!$A$6:$N$105,3,FALSE)),""))</f>
        <v/>
      </c>
      <c r="L66" s="42">
        <f>IF(OR($B66="",$D66=""),"",IFERROR(IF(VLOOKUP($D66,Corse!$A$6:$N$105,4,FALSE)=0,"",VLOOKUP($D66,Corse!$A$6:$N$105,4,FALSE)),""))</f>
        <v/>
      </c>
      <c r="M66" s="20">
        <f>IF(OR($B66="",$D66=""),"",IFERROR(VLOOKUP($D66,Corse!$A$6:$N$105,7,FALSE)&amp;"",""))</f>
        <v/>
      </c>
      <c r="N66" s="20">
        <f>IF(OR($B66="",$D66=""),"",IFERROR(VLOOKUP($D66,Corse!$A$6:$N$105,9,FALSE)&amp;"",""))</f>
        <v/>
      </c>
      <c r="O66" s="21">
        <f>IF($B66="","",IF($C66="No","Escluso dal conteggio",IF($C66&lt;&gt;"Sì","Verificare conferma",IF($D66="","Assegnare corsa",IF(IFERROR(VLOOKUP($D66,Corse!$A$6:$N$105,1,FALSE),"")="","Corsa non trovata",IF(OR($G66="",$G66&lt;=0),"Verificare persone",IF(IFERROR(VLOOKUP($D66,Corse!$A$6:$N$105,11,FALSE),"")="Annullata","Corsa annullata","OK")))))))</f>
        <v/>
      </c>
    </row>
    <row r="67" ht="28" customHeight="1">
      <c r="A67" s="15" t="n"/>
      <c r="B67" s="15" t="n"/>
      <c r="C67" s="16" t="n"/>
      <c r="D67" s="16" t="n"/>
      <c r="E67" s="15" t="n"/>
      <c r="F67" s="15" t="n"/>
      <c r="G67" s="41" t="n"/>
      <c r="H67" s="16" t="n"/>
      <c r="I67" s="15" t="n"/>
      <c r="J67" s="18" t="n"/>
      <c r="K67" s="43">
        <f>IF(OR($B67="",$D67=""),"",IFERROR(IF(VLOOKUP($D67,Corse!$A$6:$N$105,3,FALSE)=0,"",VLOOKUP($D67,Corse!$A$6:$N$105,3,FALSE)),""))</f>
        <v/>
      </c>
      <c r="L67" s="44">
        <f>IF(OR($B67="",$D67=""),"",IFERROR(IF(VLOOKUP($D67,Corse!$A$6:$N$105,4,FALSE)=0,"",VLOOKUP($D67,Corse!$A$6:$N$105,4,FALSE)),""))</f>
        <v/>
      </c>
      <c r="M67" s="24">
        <f>IF(OR($B67="",$D67=""),"",IFERROR(VLOOKUP($D67,Corse!$A$6:$N$105,7,FALSE)&amp;"",""))</f>
        <v/>
      </c>
      <c r="N67" s="24">
        <f>IF(OR($B67="",$D67=""),"",IFERROR(VLOOKUP($D67,Corse!$A$6:$N$105,9,FALSE)&amp;"",""))</f>
        <v/>
      </c>
      <c r="O67" s="25">
        <f>IF($B67="","",IF($C67="No","Escluso dal conteggio",IF($C67&lt;&gt;"Sì","Verificare conferma",IF($D67="","Assegnare corsa",IF(IFERROR(VLOOKUP($D67,Corse!$A$6:$N$105,1,FALSE),"")="","Corsa non trovata",IF(OR($G67="",$G67&lt;=0),"Verificare persone",IF(IFERROR(VLOOKUP($D67,Corse!$A$6:$N$105,11,FALSE),"")="Annullata","Corsa annullata","OK")))))))</f>
        <v/>
      </c>
    </row>
    <row r="68" ht="28" customHeight="1">
      <c r="A68" s="15" t="n"/>
      <c r="B68" s="15" t="n"/>
      <c r="C68" s="16" t="n"/>
      <c r="D68" s="16" t="n"/>
      <c r="E68" s="15" t="n"/>
      <c r="F68" s="15" t="n"/>
      <c r="G68" s="41" t="n"/>
      <c r="H68" s="16" t="n"/>
      <c r="I68" s="15" t="n"/>
      <c r="J68" s="18" t="n"/>
      <c r="K68" s="40">
        <f>IF(OR($B68="",$D68=""),"",IFERROR(IF(VLOOKUP($D68,Corse!$A$6:$N$105,3,FALSE)=0,"",VLOOKUP($D68,Corse!$A$6:$N$105,3,FALSE)),""))</f>
        <v/>
      </c>
      <c r="L68" s="42">
        <f>IF(OR($B68="",$D68=""),"",IFERROR(IF(VLOOKUP($D68,Corse!$A$6:$N$105,4,FALSE)=0,"",VLOOKUP($D68,Corse!$A$6:$N$105,4,FALSE)),""))</f>
        <v/>
      </c>
      <c r="M68" s="20">
        <f>IF(OR($B68="",$D68=""),"",IFERROR(VLOOKUP($D68,Corse!$A$6:$N$105,7,FALSE)&amp;"",""))</f>
        <v/>
      </c>
      <c r="N68" s="20">
        <f>IF(OR($B68="",$D68=""),"",IFERROR(VLOOKUP($D68,Corse!$A$6:$N$105,9,FALSE)&amp;"",""))</f>
        <v/>
      </c>
      <c r="O68" s="21">
        <f>IF($B68="","",IF($C68="No","Escluso dal conteggio",IF($C68&lt;&gt;"Sì","Verificare conferma",IF($D68="","Assegnare corsa",IF(IFERROR(VLOOKUP($D68,Corse!$A$6:$N$105,1,FALSE),"")="","Corsa non trovata",IF(OR($G68="",$G68&lt;=0),"Verificare persone",IF(IFERROR(VLOOKUP($D68,Corse!$A$6:$N$105,11,FALSE),"")="Annullata","Corsa annullata","OK")))))))</f>
        <v/>
      </c>
    </row>
    <row r="69" ht="28" customHeight="1">
      <c r="A69" s="15" t="n"/>
      <c r="B69" s="15" t="n"/>
      <c r="C69" s="16" t="n"/>
      <c r="D69" s="16" t="n"/>
      <c r="E69" s="15" t="n"/>
      <c r="F69" s="15" t="n"/>
      <c r="G69" s="41" t="n"/>
      <c r="H69" s="16" t="n"/>
      <c r="I69" s="15" t="n"/>
      <c r="J69" s="18" t="n"/>
      <c r="K69" s="43">
        <f>IF(OR($B69="",$D69=""),"",IFERROR(IF(VLOOKUP($D69,Corse!$A$6:$N$105,3,FALSE)=0,"",VLOOKUP($D69,Corse!$A$6:$N$105,3,FALSE)),""))</f>
        <v/>
      </c>
      <c r="L69" s="44">
        <f>IF(OR($B69="",$D69=""),"",IFERROR(IF(VLOOKUP($D69,Corse!$A$6:$N$105,4,FALSE)=0,"",VLOOKUP($D69,Corse!$A$6:$N$105,4,FALSE)),""))</f>
        <v/>
      </c>
      <c r="M69" s="24">
        <f>IF(OR($B69="",$D69=""),"",IFERROR(VLOOKUP($D69,Corse!$A$6:$N$105,7,FALSE)&amp;"",""))</f>
        <v/>
      </c>
      <c r="N69" s="24">
        <f>IF(OR($B69="",$D69=""),"",IFERROR(VLOOKUP($D69,Corse!$A$6:$N$105,9,FALSE)&amp;"",""))</f>
        <v/>
      </c>
      <c r="O69" s="25">
        <f>IF($B69="","",IF($C69="No","Escluso dal conteggio",IF($C69&lt;&gt;"Sì","Verificare conferma",IF($D69="","Assegnare corsa",IF(IFERROR(VLOOKUP($D69,Corse!$A$6:$N$105,1,FALSE),"")="","Corsa non trovata",IF(OR($G69="",$G69&lt;=0),"Verificare persone",IF(IFERROR(VLOOKUP($D69,Corse!$A$6:$N$105,11,FALSE),"")="Annullata","Corsa annullata","OK")))))))</f>
        <v/>
      </c>
    </row>
    <row r="70" ht="28" customHeight="1">
      <c r="A70" s="15" t="n"/>
      <c r="B70" s="15" t="n"/>
      <c r="C70" s="16" t="n"/>
      <c r="D70" s="16" t="n"/>
      <c r="E70" s="15" t="n"/>
      <c r="F70" s="15" t="n"/>
      <c r="G70" s="41" t="n"/>
      <c r="H70" s="16" t="n"/>
      <c r="I70" s="15" t="n"/>
      <c r="J70" s="18" t="n"/>
      <c r="K70" s="40">
        <f>IF(OR($B70="",$D70=""),"",IFERROR(IF(VLOOKUP($D70,Corse!$A$6:$N$105,3,FALSE)=0,"",VLOOKUP($D70,Corse!$A$6:$N$105,3,FALSE)),""))</f>
        <v/>
      </c>
      <c r="L70" s="42">
        <f>IF(OR($B70="",$D70=""),"",IFERROR(IF(VLOOKUP($D70,Corse!$A$6:$N$105,4,FALSE)=0,"",VLOOKUP($D70,Corse!$A$6:$N$105,4,FALSE)),""))</f>
        <v/>
      </c>
      <c r="M70" s="20">
        <f>IF(OR($B70="",$D70=""),"",IFERROR(VLOOKUP($D70,Corse!$A$6:$N$105,7,FALSE)&amp;"",""))</f>
        <v/>
      </c>
      <c r="N70" s="20">
        <f>IF(OR($B70="",$D70=""),"",IFERROR(VLOOKUP($D70,Corse!$A$6:$N$105,9,FALSE)&amp;"",""))</f>
        <v/>
      </c>
      <c r="O70" s="21">
        <f>IF($B70="","",IF($C70="No","Escluso dal conteggio",IF($C70&lt;&gt;"Sì","Verificare conferma",IF($D70="","Assegnare corsa",IF(IFERROR(VLOOKUP($D70,Corse!$A$6:$N$105,1,FALSE),"")="","Corsa non trovata",IF(OR($G70="",$G70&lt;=0),"Verificare persone",IF(IFERROR(VLOOKUP($D70,Corse!$A$6:$N$105,11,FALSE),"")="Annullata","Corsa annullata","OK")))))))</f>
        <v/>
      </c>
    </row>
    <row r="71" ht="28" customHeight="1">
      <c r="A71" s="15" t="n"/>
      <c r="B71" s="15" t="n"/>
      <c r="C71" s="16" t="n"/>
      <c r="D71" s="16" t="n"/>
      <c r="E71" s="15" t="n"/>
      <c r="F71" s="15" t="n"/>
      <c r="G71" s="41" t="n"/>
      <c r="H71" s="16" t="n"/>
      <c r="I71" s="15" t="n"/>
      <c r="J71" s="18" t="n"/>
      <c r="K71" s="43">
        <f>IF(OR($B71="",$D71=""),"",IFERROR(IF(VLOOKUP($D71,Corse!$A$6:$N$105,3,FALSE)=0,"",VLOOKUP($D71,Corse!$A$6:$N$105,3,FALSE)),""))</f>
        <v/>
      </c>
      <c r="L71" s="44">
        <f>IF(OR($B71="",$D71=""),"",IFERROR(IF(VLOOKUP($D71,Corse!$A$6:$N$105,4,FALSE)=0,"",VLOOKUP($D71,Corse!$A$6:$N$105,4,FALSE)),""))</f>
        <v/>
      </c>
      <c r="M71" s="24">
        <f>IF(OR($B71="",$D71=""),"",IFERROR(VLOOKUP($D71,Corse!$A$6:$N$105,7,FALSE)&amp;"",""))</f>
        <v/>
      </c>
      <c r="N71" s="24">
        <f>IF(OR($B71="",$D71=""),"",IFERROR(VLOOKUP($D71,Corse!$A$6:$N$105,9,FALSE)&amp;"",""))</f>
        <v/>
      </c>
      <c r="O71" s="25">
        <f>IF($B71="","",IF($C71="No","Escluso dal conteggio",IF($C71&lt;&gt;"Sì","Verificare conferma",IF($D71="","Assegnare corsa",IF(IFERROR(VLOOKUP($D71,Corse!$A$6:$N$105,1,FALSE),"")="","Corsa non trovata",IF(OR($G71="",$G71&lt;=0),"Verificare persone",IF(IFERROR(VLOOKUP($D71,Corse!$A$6:$N$105,11,FALSE),"")="Annullata","Corsa annullata","OK")))))))</f>
        <v/>
      </c>
    </row>
    <row r="72" ht="28" customHeight="1">
      <c r="A72" s="15" t="n"/>
      <c r="B72" s="15" t="n"/>
      <c r="C72" s="16" t="n"/>
      <c r="D72" s="16" t="n"/>
      <c r="E72" s="15" t="n"/>
      <c r="F72" s="15" t="n"/>
      <c r="G72" s="41" t="n"/>
      <c r="H72" s="16" t="n"/>
      <c r="I72" s="15" t="n"/>
      <c r="J72" s="18" t="n"/>
      <c r="K72" s="40">
        <f>IF(OR($B72="",$D72=""),"",IFERROR(IF(VLOOKUP($D72,Corse!$A$6:$N$105,3,FALSE)=0,"",VLOOKUP($D72,Corse!$A$6:$N$105,3,FALSE)),""))</f>
        <v/>
      </c>
      <c r="L72" s="42">
        <f>IF(OR($B72="",$D72=""),"",IFERROR(IF(VLOOKUP($D72,Corse!$A$6:$N$105,4,FALSE)=0,"",VLOOKUP($D72,Corse!$A$6:$N$105,4,FALSE)),""))</f>
        <v/>
      </c>
      <c r="M72" s="20">
        <f>IF(OR($B72="",$D72=""),"",IFERROR(VLOOKUP($D72,Corse!$A$6:$N$105,7,FALSE)&amp;"",""))</f>
        <v/>
      </c>
      <c r="N72" s="20">
        <f>IF(OR($B72="",$D72=""),"",IFERROR(VLOOKUP($D72,Corse!$A$6:$N$105,9,FALSE)&amp;"",""))</f>
        <v/>
      </c>
      <c r="O72" s="21">
        <f>IF($B72="","",IF($C72="No","Escluso dal conteggio",IF($C72&lt;&gt;"Sì","Verificare conferma",IF($D72="","Assegnare corsa",IF(IFERROR(VLOOKUP($D72,Corse!$A$6:$N$105,1,FALSE),"")="","Corsa non trovata",IF(OR($G72="",$G72&lt;=0),"Verificare persone",IF(IFERROR(VLOOKUP($D72,Corse!$A$6:$N$105,11,FALSE),"")="Annullata","Corsa annullata","OK")))))))</f>
        <v/>
      </c>
    </row>
    <row r="73" ht="28" customHeight="1">
      <c r="A73" s="15" t="n"/>
      <c r="B73" s="15" t="n"/>
      <c r="C73" s="16" t="n"/>
      <c r="D73" s="16" t="n"/>
      <c r="E73" s="15" t="n"/>
      <c r="F73" s="15" t="n"/>
      <c r="G73" s="41" t="n"/>
      <c r="H73" s="16" t="n"/>
      <c r="I73" s="15" t="n"/>
      <c r="J73" s="18" t="n"/>
      <c r="K73" s="43">
        <f>IF(OR($B73="",$D73=""),"",IFERROR(IF(VLOOKUP($D73,Corse!$A$6:$N$105,3,FALSE)=0,"",VLOOKUP($D73,Corse!$A$6:$N$105,3,FALSE)),""))</f>
        <v/>
      </c>
      <c r="L73" s="44">
        <f>IF(OR($B73="",$D73=""),"",IFERROR(IF(VLOOKUP($D73,Corse!$A$6:$N$105,4,FALSE)=0,"",VLOOKUP($D73,Corse!$A$6:$N$105,4,FALSE)),""))</f>
        <v/>
      </c>
      <c r="M73" s="24">
        <f>IF(OR($B73="",$D73=""),"",IFERROR(VLOOKUP($D73,Corse!$A$6:$N$105,7,FALSE)&amp;"",""))</f>
        <v/>
      </c>
      <c r="N73" s="24">
        <f>IF(OR($B73="",$D73=""),"",IFERROR(VLOOKUP($D73,Corse!$A$6:$N$105,9,FALSE)&amp;"",""))</f>
        <v/>
      </c>
      <c r="O73" s="25">
        <f>IF($B73="","",IF($C73="No","Escluso dal conteggio",IF($C73&lt;&gt;"Sì","Verificare conferma",IF($D73="","Assegnare corsa",IF(IFERROR(VLOOKUP($D73,Corse!$A$6:$N$105,1,FALSE),"")="","Corsa non trovata",IF(OR($G73="",$G73&lt;=0),"Verificare persone",IF(IFERROR(VLOOKUP($D73,Corse!$A$6:$N$105,11,FALSE),"")="Annullata","Corsa annullata","OK")))))))</f>
        <v/>
      </c>
    </row>
    <row r="74" ht="28" customHeight="1">
      <c r="A74" s="15" t="n"/>
      <c r="B74" s="15" t="n"/>
      <c r="C74" s="16" t="n"/>
      <c r="D74" s="16" t="n"/>
      <c r="E74" s="15" t="n"/>
      <c r="F74" s="15" t="n"/>
      <c r="G74" s="41" t="n"/>
      <c r="H74" s="16" t="n"/>
      <c r="I74" s="15" t="n"/>
      <c r="J74" s="18" t="n"/>
      <c r="K74" s="40">
        <f>IF(OR($B74="",$D74=""),"",IFERROR(IF(VLOOKUP($D74,Corse!$A$6:$N$105,3,FALSE)=0,"",VLOOKUP($D74,Corse!$A$6:$N$105,3,FALSE)),""))</f>
        <v/>
      </c>
      <c r="L74" s="42">
        <f>IF(OR($B74="",$D74=""),"",IFERROR(IF(VLOOKUP($D74,Corse!$A$6:$N$105,4,FALSE)=0,"",VLOOKUP($D74,Corse!$A$6:$N$105,4,FALSE)),""))</f>
        <v/>
      </c>
      <c r="M74" s="20">
        <f>IF(OR($B74="",$D74=""),"",IFERROR(VLOOKUP($D74,Corse!$A$6:$N$105,7,FALSE)&amp;"",""))</f>
        <v/>
      </c>
      <c r="N74" s="20">
        <f>IF(OR($B74="",$D74=""),"",IFERROR(VLOOKUP($D74,Corse!$A$6:$N$105,9,FALSE)&amp;"",""))</f>
        <v/>
      </c>
      <c r="O74" s="21">
        <f>IF($B74="","",IF($C74="No","Escluso dal conteggio",IF($C74&lt;&gt;"Sì","Verificare conferma",IF($D74="","Assegnare corsa",IF(IFERROR(VLOOKUP($D74,Corse!$A$6:$N$105,1,FALSE),"")="","Corsa non trovata",IF(OR($G74="",$G74&lt;=0),"Verificare persone",IF(IFERROR(VLOOKUP($D74,Corse!$A$6:$N$105,11,FALSE),"")="Annullata","Corsa annullata","OK")))))))</f>
        <v/>
      </c>
    </row>
    <row r="75" ht="28" customHeight="1">
      <c r="A75" s="15" t="n"/>
      <c r="B75" s="15" t="n"/>
      <c r="C75" s="16" t="n"/>
      <c r="D75" s="16" t="n"/>
      <c r="E75" s="15" t="n"/>
      <c r="F75" s="15" t="n"/>
      <c r="G75" s="41" t="n"/>
      <c r="H75" s="16" t="n"/>
      <c r="I75" s="15" t="n"/>
      <c r="J75" s="18" t="n"/>
      <c r="K75" s="43">
        <f>IF(OR($B75="",$D75=""),"",IFERROR(IF(VLOOKUP($D75,Corse!$A$6:$N$105,3,FALSE)=0,"",VLOOKUP($D75,Corse!$A$6:$N$105,3,FALSE)),""))</f>
        <v/>
      </c>
      <c r="L75" s="44">
        <f>IF(OR($B75="",$D75=""),"",IFERROR(IF(VLOOKUP($D75,Corse!$A$6:$N$105,4,FALSE)=0,"",VLOOKUP($D75,Corse!$A$6:$N$105,4,FALSE)),""))</f>
        <v/>
      </c>
      <c r="M75" s="24">
        <f>IF(OR($B75="",$D75=""),"",IFERROR(VLOOKUP($D75,Corse!$A$6:$N$105,7,FALSE)&amp;"",""))</f>
        <v/>
      </c>
      <c r="N75" s="24">
        <f>IF(OR($B75="",$D75=""),"",IFERROR(VLOOKUP($D75,Corse!$A$6:$N$105,9,FALSE)&amp;"",""))</f>
        <v/>
      </c>
      <c r="O75" s="25">
        <f>IF($B75="","",IF($C75="No","Escluso dal conteggio",IF($C75&lt;&gt;"Sì","Verificare conferma",IF($D75="","Assegnare corsa",IF(IFERROR(VLOOKUP($D75,Corse!$A$6:$N$105,1,FALSE),"")="","Corsa non trovata",IF(OR($G75="",$G75&lt;=0),"Verificare persone",IF(IFERROR(VLOOKUP($D75,Corse!$A$6:$N$105,11,FALSE),"")="Annullata","Corsa annullata","OK")))))))</f>
        <v/>
      </c>
    </row>
    <row r="76" ht="28" customHeight="1">
      <c r="A76" s="15" t="n"/>
      <c r="B76" s="15" t="n"/>
      <c r="C76" s="16" t="n"/>
      <c r="D76" s="16" t="n"/>
      <c r="E76" s="15" t="n"/>
      <c r="F76" s="15" t="n"/>
      <c r="G76" s="41" t="n"/>
      <c r="H76" s="16" t="n"/>
      <c r="I76" s="15" t="n"/>
      <c r="J76" s="18" t="n"/>
      <c r="K76" s="40">
        <f>IF(OR($B76="",$D76=""),"",IFERROR(IF(VLOOKUP($D76,Corse!$A$6:$N$105,3,FALSE)=0,"",VLOOKUP($D76,Corse!$A$6:$N$105,3,FALSE)),""))</f>
        <v/>
      </c>
      <c r="L76" s="42">
        <f>IF(OR($B76="",$D76=""),"",IFERROR(IF(VLOOKUP($D76,Corse!$A$6:$N$105,4,FALSE)=0,"",VLOOKUP($D76,Corse!$A$6:$N$105,4,FALSE)),""))</f>
        <v/>
      </c>
      <c r="M76" s="20">
        <f>IF(OR($B76="",$D76=""),"",IFERROR(VLOOKUP($D76,Corse!$A$6:$N$105,7,FALSE)&amp;"",""))</f>
        <v/>
      </c>
      <c r="N76" s="20">
        <f>IF(OR($B76="",$D76=""),"",IFERROR(VLOOKUP($D76,Corse!$A$6:$N$105,9,FALSE)&amp;"",""))</f>
        <v/>
      </c>
      <c r="O76" s="21">
        <f>IF($B76="","",IF($C76="No","Escluso dal conteggio",IF($C76&lt;&gt;"Sì","Verificare conferma",IF($D76="","Assegnare corsa",IF(IFERROR(VLOOKUP($D76,Corse!$A$6:$N$105,1,FALSE),"")="","Corsa non trovata",IF(OR($G76="",$G76&lt;=0),"Verificare persone",IF(IFERROR(VLOOKUP($D76,Corse!$A$6:$N$105,11,FALSE),"")="Annullata","Corsa annullata","OK")))))))</f>
        <v/>
      </c>
    </row>
    <row r="77" ht="28" customHeight="1">
      <c r="A77" s="15" t="n"/>
      <c r="B77" s="15" t="n"/>
      <c r="C77" s="16" t="n"/>
      <c r="D77" s="16" t="n"/>
      <c r="E77" s="15" t="n"/>
      <c r="F77" s="15" t="n"/>
      <c r="G77" s="41" t="n"/>
      <c r="H77" s="16" t="n"/>
      <c r="I77" s="15" t="n"/>
      <c r="J77" s="18" t="n"/>
      <c r="K77" s="43">
        <f>IF(OR($B77="",$D77=""),"",IFERROR(IF(VLOOKUP($D77,Corse!$A$6:$N$105,3,FALSE)=0,"",VLOOKUP($D77,Corse!$A$6:$N$105,3,FALSE)),""))</f>
        <v/>
      </c>
      <c r="L77" s="44">
        <f>IF(OR($B77="",$D77=""),"",IFERROR(IF(VLOOKUP($D77,Corse!$A$6:$N$105,4,FALSE)=0,"",VLOOKUP($D77,Corse!$A$6:$N$105,4,FALSE)),""))</f>
        <v/>
      </c>
      <c r="M77" s="24">
        <f>IF(OR($B77="",$D77=""),"",IFERROR(VLOOKUP($D77,Corse!$A$6:$N$105,7,FALSE)&amp;"",""))</f>
        <v/>
      </c>
      <c r="N77" s="24">
        <f>IF(OR($B77="",$D77=""),"",IFERROR(VLOOKUP($D77,Corse!$A$6:$N$105,9,FALSE)&amp;"",""))</f>
        <v/>
      </c>
      <c r="O77" s="25">
        <f>IF($B77="","",IF($C77="No","Escluso dal conteggio",IF($C77&lt;&gt;"Sì","Verificare conferma",IF($D77="","Assegnare corsa",IF(IFERROR(VLOOKUP($D77,Corse!$A$6:$N$105,1,FALSE),"")="","Corsa non trovata",IF(OR($G77="",$G77&lt;=0),"Verificare persone",IF(IFERROR(VLOOKUP($D77,Corse!$A$6:$N$105,11,FALSE),"")="Annullata","Corsa annullata","OK")))))))</f>
        <v/>
      </c>
    </row>
    <row r="78" ht="28" customHeight="1">
      <c r="A78" s="15" t="n"/>
      <c r="B78" s="15" t="n"/>
      <c r="C78" s="16" t="n"/>
      <c r="D78" s="16" t="n"/>
      <c r="E78" s="15" t="n"/>
      <c r="F78" s="15" t="n"/>
      <c r="G78" s="41" t="n"/>
      <c r="H78" s="16" t="n"/>
      <c r="I78" s="15" t="n"/>
      <c r="J78" s="18" t="n"/>
      <c r="K78" s="40">
        <f>IF(OR($B78="",$D78=""),"",IFERROR(IF(VLOOKUP($D78,Corse!$A$6:$N$105,3,FALSE)=0,"",VLOOKUP($D78,Corse!$A$6:$N$105,3,FALSE)),""))</f>
        <v/>
      </c>
      <c r="L78" s="42">
        <f>IF(OR($B78="",$D78=""),"",IFERROR(IF(VLOOKUP($D78,Corse!$A$6:$N$105,4,FALSE)=0,"",VLOOKUP($D78,Corse!$A$6:$N$105,4,FALSE)),""))</f>
        <v/>
      </c>
      <c r="M78" s="20">
        <f>IF(OR($B78="",$D78=""),"",IFERROR(VLOOKUP($D78,Corse!$A$6:$N$105,7,FALSE)&amp;"",""))</f>
        <v/>
      </c>
      <c r="N78" s="20">
        <f>IF(OR($B78="",$D78=""),"",IFERROR(VLOOKUP($D78,Corse!$A$6:$N$105,9,FALSE)&amp;"",""))</f>
        <v/>
      </c>
      <c r="O78" s="21">
        <f>IF($B78="","",IF($C78="No","Escluso dal conteggio",IF($C78&lt;&gt;"Sì","Verificare conferma",IF($D78="","Assegnare corsa",IF(IFERROR(VLOOKUP($D78,Corse!$A$6:$N$105,1,FALSE),"")="","Corsa non trovata",IF(OR($G78="",$G78&lt;=0),"Verificare persone",IF(IFERROR(VLOOKUP($D78,Corse!$A$6:$N$105,11,FALSE),"")="Annullata","Corsa annullata","OK")))))))</f>
        <v/>
      </c>
    </row>
    <row r="79" ht="28" customHeight="1">
      <c r="A79" s="15" t="n"/>
      <c r="B79" s="15" t="n"/>
      <c r="C79" s="16" t="n"/>
      <c r="D79" s="16" t="n"/>
      <c r="E79" s="15" t="n"/>
      <c r="F79" s="15" t="n"/>
      <c r="G79" s="41" t="n"/>
      <c r="H79" s="16" t="n"/>
      <c r="I79" s="15" t="n"/>
      <c r="J79" s="18" t="n"/>
      <c r="K79" s="43">
        <f>IF(OR($B79="",$D79=""),"",IFERROR(IF(VLOOKUP($D79,Corse!$A$6:$N$105,3,FALSE)=0,"",VLOOKUP($D79,Corse!$A$6:$N$105,3,FALSE)),""))</f>
        <v/>
      </c>
      <c r="L79" s="44">
        <f>IF(OR($B79="",$D79=""),"",IFERROR(IF(VLOOKUP($D79,Corse!$A$6:$N$105,4,FALSE)=0,"",VLOOKUP($D79,Corse!$A$6:$N$105,4,FALSE)),""))</f>
        <v/>
      </c>
      <c r="M79" s="24">
        <f>IF(OR($B79="",$D79=""),"",IFERROR(VLOOKUP($D79,Corse!$A$6:$N$105,7,FALSE)&amp;"",""))</f>
        <v/>
      </c>
      <c r="N79" s="24">
        <f>IF(OR($B79="",$D79=""),"",IFERROR(VLOOKUP($D79,Corse!$A$6:$N$105,9,FALSE)&amp;"",""))</f>
        <v/>
      </c>
      <c r="O79" s="25">
        <f>IF($B79="","",IF($C79="No","Escluso dal conteggio",IF($C79&lt;&gt;"Sì","Verificare conferma",IF($D79="","Assegnare corsa",IF(IFERROR(VLOOKUP($D79,Corse!$A$6:$N$105,1,FALSE),"")="","Corsa non trovata",IF(OR($G79="",$G79&lt;=0),"Verificare persone",IF(IFERROR(VLOOKUP($D79,Corse!$A$6:$N$105,11,FALSE),"")="Annullata","Corsa annullata","OK")))))))</f>
        <v/>
      </c>
    </row>
    <row r="80" ht="28" customHeight="1">
      <c r="A80" s="15" t="n"/>
      <c r="B80" s="15" t="n"/>
      <c r="C80" s="16" t="n"/>
      <c r="D80" s="16" t="n"/>
      <c r="E80" s="15" t="n"/>
      <c r="F80" s="15" t="n"/>
      <c r="G80" s="41" t="n"/>
      <c r="H80" s="16" t="n"/>
      <c r="I80" s="15" t="n"/>
      <c r="J80" s="18" t="n"/>
      <c r="K80" s="40">
        <f>IF(OR($B80="",$D80=""),"",IFERROR(IF(VLOOKUP($D80,Corse!$A$6:$N$105,3,FALSE)=0,"",VLOOKUP($D80,Corse!$A$6:$N$105,3,FALSE)),""))</f>
        <v/>
      </c>
      <c r="L80" s="42">
        <f>IF(OR($B80="",$D80=""),"",IFERROR(IF(VLOOKUP($D80,Corse!$A$6:$N$105,4,FALSE)=0,"",VLOOKUP($D80,Corse!$A$6:$N$105,4,FALSE)),""))</f>
        <v/>
      </c>
      <c r="M80" s="20">
        <f>IF(OR($B80="",$D80=""),"",IFERROR(VLOOKUP($D80,Corse!$A$6:$N$105,7,FALSE)&amp;"",""))</f>
        <v/>
      </c>
      <c r="N80" s="20">
        <f>IF(OR($B80="",$D80=""),"",IFERROR(VLOOKUP($D80,Corse!$A$6:$N$105,9,FALSE)&amp;"",""))</f>
        <v/>
      </c>
      <c r="O80" s="21">
        <f>IF($B80="","",IF($C80="No","Escluso dal conteggio",IF($C80&lt;&gt;"Sì","Verificare conferma",IF($D80="","Assegnare corsa",IF(IFERROR(VLOOKUP($D80,Corse!$A$6:$N$105,1,FALSE),"")="","Corsa non trovata",IF(OR($G80="",$G80&lt;=0),"Verificare persone",IF(IFERROR(VLOOKUP($D80,Corse!$A$6:$N$105,11,FALSE),"")="Annullata","Corsa annullata","OK")))))))</f>
        <v/>
      </c>
    </row>
    <row r="81" ht="28" customHeight="1">
      <c r="A81" s="15" t="n"/>
      <c r="B81" s="15" t="n"/>
      <c r="C81" s="16" t="n"/>
      <c r="D81" s="16" t="n"/>
      <c r="E81" s="15" t="n"/>
      <c r="F81" s="15" t="n"/>
      <c r="G81" s="41" t="n"/>
      <c r="H81" s="16" t="n"/>
      <c r="I81" s="15" t="n"/>
      <c r="J81" s="18" t="n"/>
      <c r="K81" s="43">
        <f>IF(OR($B81="",$D81=""),"",IFERROR(IF(VLOOKUP($D81,Corse!$A$6:$N$105,3,FALSE)=0,"",VLOOKUP($D81,Corse!$A$6:$N$105,3,FALSE)),""))</f>
        <v/>
      </c>
      <c r="L81" s="44">
        <f>IF(OR($B81="",$D81=""),"",IFERROR(IF(VLOOKUP($D81,Corse!$A$6:$N$105,4,FALSE)=0,"",VLOOKUP($D81,Corse!$A$6:$N$105,4,FALSE)),""))</f>
        <v/>
      </c>
      <c r="M81" s="24">
        <f>IF(OR($B81="",$D81=""),"",IFERROR(VLOOKUP($D81,Corse!$A$6:$N$105,7,FALSE)&amp;"",""))</f>
        <v/>
      </c>
      <c r="N81" s="24">
        <f>IF(OR($B81="",$D81=""),"",IFERROR(VLOOKUP($D81,Corse!$A$6:$N$105,9,FALSE)&amp;"",""))</f>
        <v/>
      </c>
      <c r="O81" s="25">
        <f>IF($B81="","",IF($C81="No","Escluso dal conteggio",IF($C81&lt;&gt;"Sì","Verificare conferma",IF($D81="","Assegnare corsa",IF(IFERROR(VLOOKUP($D81,Corse!$A$6:$N$105,1,FALSE),"")="","Corsa non trovata",IF(OR($G81="",$G81&lt;=0),"Verificare persone",IF(IFERROR(VLOOKUP($D81,Corse!$A$6:$N$105,11,FALSE),"")="Annullata","Corsa annullata","OK")))))))</f>
        <v/>
      </c>
    </row>
    <row r="82" ht="28" customHeight="1">
      <c r="A82" s="15" t="n"/>
      <c r="B82" s="15" t="n"/>
      <c r="C82" s="16" t="n"/>
      <c r="D82" s="16" t="n"/>
      <c r="E82" s="15" t="n"/>
      <c r="F82" s="15" t="n"/>
      <c r="G82" s="41" t="n"/>
      <c r="H82" s="16" t="n"/>
      <c r="I82" s="15" t="n"/>
      <c r="J82" s="18" t="n"/>
      <c r="K82" s="40">
        <f>IF(OR($B82="",$D82=""),"",IFERROR(IF(VLOOKUP($D82,Corse!$A$6:$N$105,3,FALSE)=0,"",VLOOKUP($D82,Corse!$A$6:$N$105,3,FALSE)),""))</f>
        <v/>
      </c>
      <c r="L82" s="42">
        <f>IF(OR($B82="",$D82=""),"",IFERROR(IF(VLOOKUP($D82,Corse!$A$6:$N$105,4,FALSE)=0,"",VLOOKUP($D82,Corse!$A$6:$N$105,4,FALSE)),""))</f>
        <v/>
      </c>
      <c r="M82" s="20">
        <f>IF(OR($B82="",$D82=""),"",IFERROR(VLOOKUP($D82,Corse!$A$6:$N$105,7,FALSE)&amp;"",""))</f>
        <v/>
      </c>
      <c r="N82" s="20">
        <f>IF(OR($B82="",$D82=""),"",IFERROR(VLOOKUP($D82,Corse!$A$6:$N$105,9,FALSE)&amp;"",""))</f>
        <v/>
      </c>
      <c r="O82" s="21">
        <f>IF($B82="","",IF($C82="No","Escluso dal conteggio",IF($C82&lt;&gt;"Sì","Verificare conferma",IF($D82="","Assegnare corsa",IF(IFERROR(VLOOKUP($D82,Corse!$A$6:$N$105,1,FALSE),"")="","Corsa non trovata",IF(OR($G82="",$G82&lt;=0),"Verificare persone",IF(IFERROR(VLOOKUP($D82,Corse!$A$6:$N$105,11,FALSE),"")="Annullata","Corsa annullata","OK")))))))</f>
        <v/>
      </c>
    </row>
    <row r="83" ht="28" customHeight="1">
      <c r="A83" s="15" t="n"/>
      <c r="B83" s="15" t="n"/>
      <c r="C83" s="16" t="n"/>
      <c r="D83" s="16" t="n"/>
      <c r="E83" s="15" t="n"/>
      <c r="F83" s="15" t="n"/>
      <c r="G83" s="41" t="n"/>
      <c r="H83" s="16" t="n"/>
      <c r="I83" s="15" t="n"/>
      <c r="J83" s="18" t="n"/>
      <c r="K83" s="43">
        <f>IF(OR($B83="",$D83=""),"",IFERROR(IF(VLOOKUP($D83,Corse!$A$6:$N$105,3,FALSE)=0,"",VLOOKUP($D83,Corse!$A$6:$N$105,3,FALSE)),""))</f>
        <v/>
      </c>
      <c r="L83" s="44">
        <f>IF(OR($B83="",$D83=""),"",IFERROR(IF(VLOOKUP($D83,Corse!$A$6:$N$105,4,FALSE)=0,"",VLOOKUP($D83,Corse!$A$6:$N$105,4,FALSE)),""))</f>
        <v/>
      </c>
      <c r="M83" s="24">
        <f>IF(OR($B83="",$D83=""),"",IFERROR(VLOOKUP($D83,Corse!$A$6:$N$105,7,FALSE)&amp;"",""))</f>
        <v/>
      </c>
      <c r="N83" s="24">
        <f>IF(OR($B83="",$D83=""),"",IFERROR(VLOOKUP($D83,Corse!$A$6:$N$105,9,FALSE)&amp;"",""))</f>
        <v/>
      </c>
      <c r="O83" s="25">
        <f>IF($B83="","",IF($C83="No","Escluso dal conteggio",IF($C83&lt;&gt;"Sì","Verificare conferma",IF($D83="","Assegnare corsa",IF(IFERROR(VLOOKUP($D83,Corse!$A$6:$N$105,1,FALSE),"")="","Corsa non trovata",IF(OR($G83="",$G83&lt;=0),"Verificare persone",IF(IFERROR(VLOOKUP($D83,Corse!$A$6:$N$105,11,FALSE),"")="Annullata","Corsa annullata","OK")))))))</f>
        <v/>
      </c>
    </row>
    <row r="84" ht="28" customHeight="1">
      <c r="A84" s="15" t="n"/>
      <c r="B84" s="15" t="n"/>
      <c r="C84" s="16" t="n"/>
      <c r="D84" s="16" t="n"/>
      <c r="E84" s="15" t="n"/>
      <c r="F84" s="15" t="n"/>
      <c r="G84" s="41" t="n"/>
      <c r="H84" s="16" t="n"/>
      <c r="I84" s="15" t="n"/>
      <c r="J84" s="18" t="n"/>
      <c r="K84" s="40">
        <f>IF(OR($B84="",$D84=""),"",IFERROR(IF(VLOOKUP($D84,Corse!$A$6:$N$105,3,FALSE)=0,"",VLOOKUP($D84,Corse!$A$6:$N$105,3,FALSE)),""))</f>
        <v/>
      </c>
      <c r="L84" s="42">
        <f>IF(OR($B84="",$D84=""),"",IFERROR(IF(VLOOKUP($D84,Corse!$A$6:$N$105,4,FALSE)=0,"",VLOOKUP($D84,Corse!$A$6:$N$105,4,FALSE)),""))</f>
        <v/>
      </c>
      <c r="M84" s="20">
        <f>IF(OR($B84="",$D84=""),"",IFERROR(VLOOKUP($D84,Corse!$A$6:$N$105,7,FALSE)&amp;"",""))</f>
        <v/>
      </c>
      <c r="N84" s="20">
        <f>IF(OR($B84="",$D84=""),"",IFERROR(VLOOKUP($D84,Corse!$A$6:$N$105,9,FALSE)&amp;"",""))</f>
        <v/>
      </c>
      <c r="O84" s="21">
        <f>IF($B84="","",IF($C84="No","Escluso dal conteggio",IF($C84&lt;&gt;"Sì","Verificare conferma",IF($D84="","Assegnare corsa",IF(IFERROR(VLOOKUP($D84,Corse!$A$6:$N$105,1,FALSE),"")="","Corsa non trovata",IF(OR($G84="",$G84&lt;=0),"Verificare persone",IF(IFERROR(VLOOKUP($D84,Corse!$A$6:$N$105,11,FALSE),"")="Annullata","Corsa annullata","OK")))))))</f>
        <v/>
      </c>
    </row>
    <row r="85" ht="28" customHeight="1">
      <c r="A85" s="15" t="n"/>
      <c r="B85" s="15" t="n"/>
      <c r="C85" s="16" t="n"/>
      <c r="D85" s="16" t="n"/>
      <c r="E85" s="15" t="n"/>
      <c r="F85" s="15" t="n"/>
      <c r="G85" s="41" t="n"/>
      <c r="H85" s="16" t="n"/>
      <c r="I85" s="15" t="n"/>
      <c r="J85" s="18" t="n"/>
      <c r="K85" s="43">
        <f>IF(OR($B85="",$D85=""),"",IFERROR(IF(VLOOKUP($D85,Corse!$A$6:$N$105,3,FALSE)=0,"",VLOOKUP($D85,Corse!$A$6:$N$105,3,FALSE)),""))</f>
        <v/>
      </c>
      <c r="L85" s="44">
        <f>IF(OR($B85="",$D85=""),"",IFERROR(IF(VLOOKUP($D85,Corse!$A$6:$N$105,4,FALSE)=0,"",VLOOKUP($D85,Corse!$A$6:$N$105,4,FALSE)),""))</f>
        <v/>
      </c>
      <c r="M85" s="24">
        <f>IF(OR($B85="",$D85=""),"",IFERROR(VLOOKUP($D85,Corse!$A$6:$N$105,7,FALSE)&amp;"",""))</f>
        <v/>
      </c>
      <c r="N85" s="24">
        <f>IF(OR($B85="",$D85=""),"",IFERROR(VLOOKUP($D85,Corse!$A$6:$N$105,9,FALSE)&amp;"",""))</f>
        <v/>
      </c>
      <c r="O85" s="25">
        <f>IF($B85="","",IF($C85="No","Escluso dal conteggio",IF($C85&lt;&gt;"Sì","Verificare conferma",IF($D85="","Assegnare corsa",IF(IFERROR(VLOOKUP($D85,Corse!$A$6:$N$105,1,FALSE),"")="","Corsa non trovata",IF(OR($G85="",$G85&lt;=0),"Verificare persone",IF(IFERROR(VLOOKUP($D85,Corse!$A$6:$N$105,11,FALSE),"")="Annullata","Corsa annullata","OK")))))))</f>
        <v/>
      </c>
    </row>
    <row r="86" ht="28" customHeight="1">
      <c r="A86" s="15" t="n"/>
      <c r="B86" s="15" t="n"/>
      <c r="C86" s="16" t="n"/>
      <c r="D86" s="16" t="n"/>
      <c r="E86" s="15" t="n"/>
      <c r="F86" s="15" t="n"/>
      <c r="G86" s="41" t="n"/>
      <c r="H86" s="16" t="n"/>
      <c r="I86" s="15" t="n"/>
      <c r="J86" s="18" t="n"/>
      <c r="K86" s="40">
        <f>IF(OR($B86="",$D86=""),"",IFERROR(IF(VLOOKUP($D86,Corse!$A$6:$N$105,3,FALSE)=0,"",VLOOKUP($D86,Corse!$A$6:$N$105,3,FALSE)),""))</f>
        <v/>
      </c>
      <c r="L86" s="42">
        <f>IF(OR($B86="",$D86=""),"",IFERROR(IF(VLOOKUP($D86,Corse!$A$6:$N$105,4,FALSE)=0,"",VLOOKUP($D86,Corse!$A$6:$N$105,4,FALSE)),""))</f>
        <v/>
      </c>
      <c r="M86" s="20">
        <f>IF(OR($B86="",$D86=""),"",IFERROR(VLOOKUP($D86,Corse!$A$6:$N$105,7,FALSE)&amp;"",""))</f>
        <v/>
      </c>
      <c r="N86" s="20">
        <f>IF(OR($B86="",$D86=""),"",IFERROR(VLOOKUP($D86,Corse!$A$6:$N$105,9,FALSE)&amp;"",""))</f>
        <v/>
      </c>
      <c r="O86" s="21">
        <f>IF($B86="","",IF($C86="No","Escluso dal conteggio",IF($C86&lt;&gt;"Sì","Verificare conferma",IF($D86="","Assegnare corsa",IF(IFERROR(VLOOKUP($D86,Corse!$A$6:$N$105,1,FALSE),"")="","Corsa non trovata",IF(OR($G86="",$G86&lt;=0),"Verificare persone",IF(IFERROR(VLOOKUP($D86,Corse!$A$6:$N$105,11,FALSE),"")="Annullata","Corsa annullata","OK")))))))</f>
        <v/>
      </c>
    </row>
    <row r="87" ht="28" customHeight="1">
      <c r="A87" s="15" t="n"/>
      <c r="B87" s="15" t="n"/>
      <c r="C87" s="16" t="n"/>
      <c r="D87" s="16" t="n"/>
      <c r="E87" s="15" t="n"/>
      <c r="F87" s="15" t="n"/>
      <c r="G87" s="41" t="n"/>
      <c r="H87" s="16" t="n"/>
      <c r="I87" s="15" t="n"/>
      <c r="J87" s="18" t="n"/>
      <c r="K87" s="43">
        <f>IF(OR($B87="",$D87=""),"",IFERROR(IF(VLOOKUP($D87,Corse!$A$6:$N$105,3,FALSE)=0,"",VLOOKUP($D87,Corse!$A$6:$N$105,3,FALSE)),""))</f>
        <v/>
      </c>
      <c r="L87" s="44">
        <f>IF(OR($B87="",$D87=""),"",IFERROR(IF(VLOOKUP($D87,Corse!$A$6:$N$105,4,FALSE)=0,"",VLOOKUP($D87,Corse!$A$6:$N$105,4,FALSE)),""))</f>
        <v/>
      </c>
      <c r="M87" s="24">
        <f>IF(OR($B87="",$D87=""),"",IFERROR(VLOOKUP($D87,Corse!$A$6:$N$105,7,FALSE)&amp;"",""))</f>
        <v/>
      </c>
      <c r="N87" s="24">
        <f>IF(OR($B87="",$D87=""),"",IFERROR(VLOOKUP($D87,Corse!$A$6:$N$105,9,FALSE)&amp;"",""))</f>
        <v/>
      </c>
      <c r="O87" s="25">
        <f>IF($B87="","",IF($C87="No","Escluso dal conteggio",IF($C87&lt;&gt;"Sì","Verificare conferma",IF($D87="","Assegnare corsa",IF(IFERROR(VLOOKUP($D87,Corse!$A$6:$N$105,1,FALSE),"")="","Corsa non trovata",IF(OR($G87="",$G87&lt;=0),"Verificare persone",IF(IFERROR(VLOOKUP($D87,Corse!$A$6:$N$105,11,FALSE),"")="Annullata","Corsa annullata","OK")))))))</f>
        <v/>
      </c>
    </row>
    <row r="88" ht="28" customHeight="1">
      <c r="A88" s="15" t="n"/>
      <c r="B88" s="15" t="n"/>
      <c r="C88" s="16" t="n"/>
      <c r="D88" s="16" t="n"/>
      <c r="E88" s="15" t="n"/>
      <c r="F88" s="15" t="n"/>
      <c r="G88" s="41" t="n"/>
      <c r="H88" s="16" t="n"/>
      <c r="I88" s="15" t="n"/>
      <c r="J88" s="18" t="n"/>
      <c r="K88" s="40">
        <f>IF(OR($B88="",$D88=""),"",IFERROR(IF(VLOOKUP($D88,Corse!$A$6:$N$105,3,FALSE)=0,"",VLOOKUP($D88,Corse!$A$6:$N$105,3,FALSE)),""))</f>
        <v/>
      </c>
      <c r="L88" s="42">
        <f>IF(OR($B88="",$D88=""),"",IFERROR(IF(VLOOKUP($D88,Corse!$A$6:$N$105,4,FALSE)=0,"",VLOOKUP($D88,Corse!$A$6:$N$105,4,FALSE)),""))</f>
        <v/>
      </c>
      <c r="M88" s="20">
        <f>IF(OR($B88="",$D88=""),"",IFERROR(VLOOKUP($D88,Corse!$A$6:$N$105,7,FALSE)&amp;"",""))</f>
        <v/>
      </c>
      <c r="N88" s="20">
        <f>IF(OR($B88="",$D88=""),"",IFERROR(VLOOKUP($D88,Corse!$A$6:$N$105,9,FALSE)&amp;"",""))</f>
        <v/>
      </c>
      <c r="O88" s="21">
        <f>IF($B88="","",IF($C88="No","Escluso dal conteggio",IF($C88&lt;&gt;"Sì","Verificare conferma",IF($D88="","Assegnare corsa",IF(IFERROR(VLOOKUP($D88,Corse!$A$6:$N$105,1,FALSE),"")="","Corsa non trovata",IF(OR($G88="",$G88&lt;=0),"Verificare persone",IF(IFERROR(VLOOKUP($D88,Corse!$A$6:$N$105,11,FALSE),"")="Annullata","Corsa annullata","OK")))))))</f>
        <v/>
      </c>
    </row>
    <row r="89" ht="28" customHeight="1">
      <c r="A89" s="15" t="n"/>
      <c r="B89" s="15" t="n"/>
      <c r="C89" s="16" t="n"/>
      <c r="D89" s="16" t="n"/>
      <c r="E89" s="15" t="n"/>
      <c r="F89" s="15" t="n"/>
      <c r="G89" s="41" t="n"/>
      <c r="H89" s="16" t="n"/>
      <c r="I89" s="15" t="n"/>
      <c r="J89" s="18" t="n"/>
      <c r="K89" s="43">
        <f>IF(OR($B89="",$D89=""),"",IFERROR(IF(VLOOKUP($D89,Corse!$A$6:$N$105,3,FALSE)=0,"",VLOOKUP($D89,Corse!$A$6:$N$105,3,FALSE)),""))</f>
        <v/>
      </c>
      <c r="L89" s="44">
        <f>IF(OR($B89="",$D89=""),"",IFERROR(IF(VLOOKUP($D89,Corse!$A$6:$N$105,4,FALSE)=0,"",VLOOKUP($D89,Corse!$A$6:$N$105,4,FALSE)),""))</f>
        <v/>
      </c>
      <c r="M89" s="24">
        <f>IF(OR($B89="",$D89=""),"",IFERROR(VLOOKUP($D89,Corse!$A$6:$N$105,7,FALSE)&amp;"",""))</f>
        <v/>
      </c>
      <c r="N89" s="24">
        <f>IF(OR($B89="",$D89=""),"",IFERROR(VLOOKUP($D89,Corse!$A$6:$N$105,9,FALSE)&amp;"",""))</f>
        <v/>
      </c>
      <c r="O89" s="25">
        <f>IF($B89="","",IF($C89="No","Escluso dal conteggio",IF($C89&lt;&gt;"Sì","Verificare conferma",IF($D89="","Assegnare corsa",IF(IFERROR(VLOOKUP($D89,Corse!$A$6:$N$105,1,FALSE),"")="","Corsa non trovata",IF(OR($G89="",$G89&lt;=0),"Verificare persone",IF(IFERROR(VLOOKUP($D89,Corse!$A$6:$N$105,11,FALSE),"")="Annullata","Corsa annullata","OK")))))))</f>
        <v/>
      </c>
    </row>
    <row r="90" ht="28" customHeight="1">
      <c r="A90" s="15" t="n"/>
      <c r="B90" s="15" t="n"/>
      <c r="C90" s="16" t="n"/>
      <c r="D90" s="16" t="n"/>
      <c r="E90" s="15" t="n"/>
      <c r="F90" s="15" t="n"/>
      <c r="G90" s="41" t="n"/>
      <c r="H90" s="16" t="n"/>
      <c r="I90" s="15" t="n"/>
      <c r="J90" s="18" t="n"/>
      <c r="K90" s="40">
        <f>IF(OR($B90="",$D90=""),"",IFERROR(IF(VLOOKUP($D90,Corse!$A$6:$N$105,3,FALSE)=0,"",VLOOKUP($D90,Corse!$A$6:$N$105,3,FALSE)),""))</f>
        <v/>
      </c>
      <c r="L90" s="42">
        <f>IF(OR($B90="",$D90=""),"",IFERROR(IF(VLOOKUP($D90,Corse!$A$6:$N$105,4,FALSE)=0,"",VLOOKUP($D90,Corse!$A$6:$N$105,4,FALSE)),""))</f>
        <v/>
      </c>
      <c r="M90" s="20">
        <f>IF(OR($B90="",$D90=""),"",IFERROR(VLOOKUP($D90,Corse!$A$6:$N$105,7,FALSE)&amp;"",""))</f>
        <v/>
      </c>
      <c r="N90" s="20">
        <f>IF(OR($B90="",$D90=""),"",IFERROR(VLOOKUP($D90,Corse!$A$6:$N$105,9,FALSE)&amp;"",""))</f>
        <v/>
      </c>
      <c r="O90" s="21">
        <f>IF($B90="","",IF($C90="No","Escluso dal conteggio",IF($C90&lt;&gt;"Sì","Verificare conferma",IF($D90="","Assegnare corsa",IF(IFERROR(VLOOKUP($D90,Corse!$A$6:$N$105,1,FALSE),"")="","Corsa non trovata",IF(OR($G90="",$G90&lt;=0),"Verificare persone",IF(IFERROR(VLOOKUP($D90,Corse!$A$6:$N$105,11,FALSE),"")="Annullata","Corsa annullata","OK")))))))</f>
        <v/>
      </c>
    </row>
    <row r="91" ht="28" customHeight="1">
      <c r="A91" s="15" t="n"/>
      <c r="B91" s="15" t="n"/>
      <c r="C91" s="16" t="n"/>
      <c r="D91" s="16" t="n"/>
      <c r="E91" s="15" t="n"/>
      <c r="F91" s="15" t="n"/>
      <c r="G91" s="41" t="n"/>
      <c r="H91" s="16" t="n"/>
      <c r="I91" s="15" t="n"/>
      <c r="J91" s="18" t="n"/>
      <c r="K91" s="43">
        <f>IF(OR($B91="",$D91=""),"",IFERROR(IF(VLOOKUP($D91,Corse!$A$6:$N$105,3,FALSE)=0,"",VLOOKUP($D91,Corse!$A$6:$N$105,3,FALSE)),""))</f>
        <v/>
      </c>
      <c r="L91" s="44">
        <f>IF(OR($B91="",$D91=""),"",IFERROR(IF(VLOOKUP($D91,Corse!$A$6:$N$105,4,FALSE)=0,"",VLOOKUP($D91,Corse!$A$6:$N$105,4,FALSE)),""))</f>
        <v/>
      </c>
      <c r="M91" s="24">
        <f>IF(OR($B91="",$D91=""),"",IFERROR(VLOOKUP($D91,Corse!$A$6:$N$105,7,FALSE)&amp;"",""))</f>
        <v/>
      </c>
      <c r="N91" s="24">
        <f>IF(OR($B91="",$D91=""),"",IFERROR(VLOOKUP($D91,Corse!$A$6:$N$105,9,FALSE)&amp;"",""))</f>
        <v/>
      </c>
      <c r="O91" s="25">
        <f>IF($B91="","",IF($C91="No","Escluso dal conteggio",IF($C91&lt;&gt;"Sì","Verificare conferma",IF($D91="","Assegnare corsa",IF(IFERROR(VLOOKUP($D91,Corse!$A$6:$N$105,1,FALSE),"")="","Corsa non trovata",IF(OR($G91="",$G91&lt;=0),"Verificare persone",IF(IFERROR(VLOOKUP($D91,Corse!$A$6:$N$105,11,FALSE),"")="Annullata","Corsa annullata","OK")))))))</f>
        <v/>
      </c>
    </row>
    <row r="92" ht="28" customHeight="1">
      <c r="A92" s="15" t="n"/>
      <c r="B92" s="15" t="n"/>
      <c r="C92" s="16" t="n"/>
      <c r="D92" s="16" t="n"/>
      <c r="E92" s="15" t="n"/>
      <c r="F92" s="15" t="n"/>
      <c r="G92" s="41" t="n"/>
      <c r="H92" s="16" t="n"/>
      <c r="I92" s="15" t="n"/>
      <c r="J92" s="18" t="n"/>
      <c r="K92" s="40">
        <f>IF(OR($B92="",$D92=""),"",IFERROR(IF(VLOOKUP($D92,Corse!$A$6:$N$105,3,FALSE)=0,"",VLOOKUP($D92,Corse!$A$6:$N$105,3,FALSE)),""))</f>
        <v/>
      </c>
      <c r="L92" s="42">
        <f>IF(OR($B92="",$D92=""),"",IFERROR(IF(VLOOKUP($D92,Corse!$A$6:$N$105,4,FALSE)=0,"",VLOOKUP($D92,Corse!$A$6:$N$105,4,FALSE)),""))</f>
        <v/>
      </c>
      <c r="M92" s="20">
        <f>IF(OR($B92="",$D92=""),"",IFERROR(VLOOKUP($D92,Corse!$A$6:$N$105,7,FALSE)&amp;"",""))</f>
        <v/>
      </c>
      <c r="N92" s="20">
        <f>IF(OR($B92="",$D92=""),"",IFERROR(VLOOKUP($D92,Corse!$A$6:$N$105,9,FALSE)&amp;"",""))</f>
        <v/>
      </c>
      <c r="O92" s="21">
        <f>IF($B92="","",IF($C92="No","Escluso dal conteggio",IF($C92&lt;&gt;"Sì","Verificare conferma",IF($D92="","Assegnare corsa",IF(IFERROR(VLOOKUP($D92,Corse!$A$6:$N$105,1,FALSE),"")="","Corsa non trovata",IF(OR($G92="",$G92&lt;=0),"Verificare persone",IF(IFERROR(VLOOKUP($D92,Corse!$A$6:$N$105,11,FALSE),"")="Annullata","Corsa annullata","OK")))))))</f>
        <v/>
      </c>
    </row>
    <row r="93" ht="28" customHeight="1">
      <c r="A93" s="15" t="n"/>
      <c r="B93" s="15" t="n"/>
      <c r="C93" s="16" t="n"/>
      <c r="D93" s="16" t="n"/>
      <c r="E93" s="15" t="n"/>
      <c r="F93" s="15" t="n"/>
      <c r="G93" s="41" t="n"/>
      <c r="H93" s="16" t="n"/>
      <c r="I93" s="15" t="n"/>
      <c r="J93" s="18" t="n"/>
      <c r="K93" s="43">
        <f>IF(OR($B93="",$D93=""),"",IFERROR(IF(VLOOKUP($D93,Corse!$A$6:$N$105,3,FALSE)=0,"",VLOOKUP($D93,Corse!$A$6:$N$105,3,FALSE)),""))</f>
        <v/>
      </c>
      <c r="L93" s="44">
        <f>IF(OR($B93="",$D93=""),"",IFERROR(IF(VLOOKUP($D93,Corse!$A$6:$N$105,4,FALSE)=0,"",VLOOKUP($D93,Corse!$A$6:$N$105,4,FALSE)),""))</f>
        <v/>
      </c>
      <c r="M93" s="24">
        <f>IF(OR($B93="",$D93=""),"",IFERROR(VLOOKUP($D93,Corse!$A$6:$N$105,7,FALSE)&amp;"",""))</f>
        <v/>
      </c>
      <c r="N93" s="24">
        <f>IF(OR($B93="",$D93=""),"",IFERROR(VLOOKUP($D93,Corse!$A$6:$N$105,9,FALSE)&amp;"",""))</f>
        <v/>
      </c>
      <c r="O93" s="25">
        <f>IF($B93="","",IF($C93="No","Escluso dal conteggio",IF($C93&lt;&gt;"Sì","Verificare conferma",IF($D93="","Assegnare corsa",IF(IFERROR(VLOOKUP($D93,Corse!$A$6:$N$105,1,FALSE),"")="","Corsa non trovata",IF(OR($G93="",$G93&lt;=0),"Verificare persone",IF(IFERROR(VLOOKUP($D93,Corse!$A$6:$N$105,11,FALSE),"")="Annullata","Corsa annullata","OK")))))))</f>
        <v/>
      </c>
    </row>
    <row r="94" ht="28" customHeight="1">
      <c r="A94" s="15" t="n"/>
      <c r="B94" s="15" t="n"/>
      <c r="C94" s="16" t="n"/>
      <c r="D94" s="16" t="n"/>
      <c r="E94" s="15" t="n"/>
      <c r="F94" s="15" t="n"/>
      <c r="G94" s="41" t="n"/>
      <c r="H94" s="16" t="n"/>
      <c r="I94" s="15" t="n"/>
      <c r="J94" s="18" t="n"/>
      <c r="K94" s="40">
        <f>IF(OR($B94="",$D94=""),"",IFERROR(IF(VLOOKUP($D94,Corse!$A$6:$N$105,3,FALSE)=0,"",VLOOKUP($D94,Corse!$A$6:$N$105,3,FALSE)),""))</f>
        <v/>
      </c>
      <c r="L94" s="42">
        <f>IF(OR($B94="",$D94=""),"",IFERROR(IF(VLOOKUP($D94,Corse!$A$6:$N$105,4,FALSE)=0,"",VLOOKUP($D94,Corse!$A$6:$N$105,4,FALSE)),""))</f>
        <v/>
      </c>
      <c r="M94" s="20">
        <f>IF(OR($B94="",$D94=""),"",IFERROR(VLOOKUP($D94,Corse!$A$6:$N$105,7,FALSE)&amp;"",""))</f>
        <v/>
      </c>
      <c r="N94" s="20">
        <f>IF(OR($B94="",$D94=""),"",IFERROR(VLOOKUP($D94,Corse!$A$6:$N$105,9,FALSE)&amp;"",""))</f>
        <v/>
      </c>
      <c r="O94" s="21">
        <f>IF($B94="","",IF($C94="No","Escluso dal conteggio",IF($C94&lt;&gt;"Sì","Verificare conferma",IF($D94="","Assegnare corsa",IF(IFERROR(VLOOKUP($D94,Corse!$A$6:$N$105,1,FALSE),"")="","Corsa non trovata",IF(OR($G94="",$G94&lt;=0),"Verificare persone",IF(IFERROR(VLOOKUP($D94,Corse!$A$6:$N$105,11,FALSE),"")="Annullata","Corsa annullata","OK")))))))</f>
        <v/>
      </c>
    </row>
    <row r="95" ht="28" customHeight="1">
      <c r="A95" s="15" t="n"/>
      <c r="B95" s="15" t="n"/>
      <c r="C95" s="16" t="n"/>
      <c r="D95" s="16" t="n"/>
      <c r="E95" s="15" t="n"/>
      <c r="F95" s="15" t="n"/>
      <c r="G95" s="41" t="n"/>
      <c r="H95" s="16" t="n"/>
      <c r="I95" s="15" t="n"/>
      <c r="J95" s="18" t="n"/>
      <c r="K95" s="43">
        <f>IF(OR($B95="",$D95=""),"",IFERROR(IF(VLOOKUP($D95,Corse!$A$6:$N$105,3,FALSE)=0,"",VLOOKUP($D95,Corse!$A$6:$N$105,3,FALSE)),""))</f>
        <v/>
      </c>
      <c r="L95" s="44">
        <f>IF(OR($B95="",$D95=""),"",IFERROR(IF(VLOOKUP($D95,Corse!$A$6:$N$105,4,FALSE)=0,"",VLOOKUP($D95,Corse!$A$6:$N$105,4,FALSE)),""))</f>
        <v/>
      </c>
      <c r="M95" s="24">
        <f>IF(OR($B95="",$D95=""),"",IFERROR(VLOOKUP($D95,Corse!$A$6:$N$105,7,FALSE)&amp;"",""))</f>
        <v/>
      </c>
      <c r="N95" s="24">
        <f>IF(OR($B95="",$D95=""),"",IFERROR(VLOOKUP($D95,Corse!$A$6:$N$105,9,FALSE)&amp;"",""))</f>
        <v/>
      </c>
      <c r="O95" s="25">
        <f>IF($B95="","",IF($C95="No","Escluso dal conteggio",IF($C95&lt;&gt;"Sì","Verificare conferma",IF($D95="","Assegnare corsa",IF(IFERROR(VLOOKUP($D95,Corse!$A$6:$N$105,1,FALSE),"")="","Corsa non trovata",IF(OR($G95="",$G95&lt;=0),"Verificare persone",IF(IFERROR(VLOOKUP($D95,Corse!$A$6:$N$105,11,FALSE),"")="Annullata","Corsa annullata","OK")))))))</f>
        <v/>
      </c>
    </row>
    <row r="96" ht="28" customHeight="1">
      <c r="A96" s="15" t="n"/>
      <c r="B96" s="15" t="n"/>
      <c r="C96" s="16" t="n"/>
      <c r="D96" s="16" t="n"/>
      <c r="E96" s="15" t="n"/>
      <c r="F96" s="15" t="n"/>
      <c r="G96" s="41" t="n"/>
      <c r="H96" s="16" t="n"/>
      <c r="I96" s="15" t="n"/>
      <c r="J96" s="18" t="n"/>
      <c r="K96" s="40">
        <f>IF(OR($B96="",$D96=""),"",IFERROR(IF(VLOOKUP($D96,Corse!$A$6:$N$105,3,FALSE)=0,"",VLOOKUP($D96,Corse!$A$6:$N$105,3,FALSE)),""))</f>
        <v/>
      </c>
      <c r="L96" s="42">
        <f>IF(OR($B96="",$D96=""),"",IFERROR(IF(VLOOKUP($D96,Corse!$A$6:$N$105,4,FALSE)=0,"",VLOOKUP($D96,Corse!$A$6:$N$105,4,FALSE)),""))</f>
        <v/>
      </c>
      <c r="M96" s="20">
        <f>IF(OR($B96="",$D96=""),"",IFERROR(VLOOKUP($D96,Corse!$A$6:$N$105,7,FALSE)&amp;"",""))</f>
        <v/>
      </c>
      <c r="N96" s="20">
        <f>IF(OR($B96="",$D96=""),"",IFERROR(VLOOKUP($D96,Corse!$A$6:$N$105,9,FALSE)&amp;"",""))</f>
        <v/>
      </c>
      <c r="O96" s="21">
        <f>IF($B96="","",IF($C96="No","Escluso dal conteggio",IF($C96&lt;&gt;"Sì","Verificare conferma",IF($D96="","Assegnare corsa",IF(IFERROR(VLOOKUP($D96,Corse!$A$6:$N$105,1,FALSE),"")="","Corsa non trovata",IF(OR($G96="",$G96&lt;=0),"Verificare persone",IF(IFERROR(VLOOKUP($D96,Corse!$A$6:$N$105,11,FALSE),"")="Annullata","Corsa annullata","OK")))))))</f>
        <v/>
      </c>
    </row>
    <row r="97" ht="28" customHeight="1">
      <c r="A97" s="15" t="n"/>
      <c r="B97" s="15" t="n"/>
      <c r="C97" s="16" t="n"/>
      <c r="D97" s="16" t="n"/>
      <c r="E97" s="15" t="n"/>
      <c r="F97" s="15" t="n"/>
      <c r="G97" s="41" t="n"/>
      <c r="H97" s="16" t="n"/>
      <c r="I97" s="15" t="n"/>
      <c r="J97" s="18" t="n"/>
      <c r="K97" s="43">
        <f>IF(OR($B97="",$D97=""),"",IFERROR(IF(VLOOKUP($D97,Corse!$A$6:$N$105,3,FALSE)=0,"",VLOOKUP($D97,Corse!$A$6:$N$105,3,FALSE)),""))</f>
        <v/>
      </c>
      <c r="L97" s="44">
        <f>IF(OR($B97="",$D97=""),"",IFERROR(IF(VLOOKUP($D97,Corse!$A$6:$N$105,4,FALSE)=0,"",VLOOKUP($D97,Corse!$A$6:$N$105,4,FALSE)),""))</f>
        <v/>
      </c>
      <c r="M97" s="24">
        <f>IF(OR($B97="",$D97=""),"",IFERROR(VLOOKUP($D97,Corse!$A$6:$N$105,7,FALSE)&amp;"",""))</f>
        <v/>
      </c>
      <c r="N97" s="24">
        <f>IF(OR($B97="",$D97=""),"",IFERROR(VLOOKUP($D97,Corse!$A$6:$N$105,9,FALSE)&amp;"",""))</f>
        <v/>
      </c>
      <c r="O97" s="25">
        <f>IF($B97="","",IF($C97="No","Escluso dal conteggio",IF($C97&lt;&gt;"Sì","Verificare conferma",IF($D97="","Assegnare corsa",IF(IFERROR(VLOOKUP($D97,Corse!$A$6:$N$105,1,FALSE),"")="","Corsa non trovata",IF(OR($G97="",$G97&lt;=0),"Verificare persone",IF(IFERROR(VLOOKUP($D97,Corse!$A$6:$N$105,11,FALSE),"")="Annullata","Corsa annullata","OK")))))))</f>
        <v/>
      </c>
    </row>
    <row r="98" ht="28" customHeight="1">
      <c r="A98" s="15" t="n"/>
      <c r="B98" s="15" t="n"/>
      <c r="C98" s="16" t="n"/>
      <c r="D98" s="16" t="n"/>
      <c r="E98" s="15" t="n"/>
      <c r="F98" s="15" t="n"/>
      <c r="G98" s="41" t="n"/>
      <c r="H98" s="16" t="n"/>
      <c r="I98" s="15" t="n"/>
      <c r="J98" s="18" t="n"/>
      <c r="K98" s="40">
        <f>IF(OR($B98="",$D98=""),"",IFERROR(IF(VLOOKUP($D98,Corse!$A$6:$N$105,3,FALSE)=0,"",VLOOKUP($D98,Corse!$A$6:$N$105,3,FALSE)),""))</f>
        <v/>
      </c>
      <c r="L98" s="42">
        <f>IF(OR($B98="",$D98=""),"",IFERROR(IF(VLOOKUP($D98,Corse!$A$6:$N$105,4,FALSE)=0,"",VLOOKUP($D98,Corse!$A$6:$N$105,4,FALSE)),""))</f>
        <v/>
      </c>
      <c r="M98" s="20">
        <f>IF(OR($B98="",$D98=""),"",IFERROR(VLOOKUP($D98,Corse!$A$6:$N$105,7,FALSE)&amp;"",""))</f>
        <v/>
      </c>
      <c r="N98" s="20">
        <f>IF(OR($B98="",$D98=""),"",IFERROR(VLOOKUP($D98,Corse!$A$6:$N$105,9,FALSE)&amp;"",""))</f>
        <v/>
      </c>
      <c r="O98" s="21">
        <f>IF($B98="","",IF($C98="No","Escluso dal conteggio",IF($C98&lt;&gt;"Sì","Verificare conferma",IF($D98="","Assegnare corsa",IF(IFERROR(VLOOKUP($D98,Corse!$A$6:$N$105,1,FALSE),"")="","Corsa non trovata",IF(OR($G98="",$G98&lt;=0),"Verificare persone",IF(IFERROR(VLOOKUP($D98,Corse!$A$6:$N$105,11,FALSE),"")="Annullata","Corsa annullata","OK")))))))</f>
        <v/>
      </c>
    </row>
    <row r="99" ht="28" customHeight="1">
      <c r="A99" s="15" t="n"/>
      <c r="B99" s="15" t="n"/>
      <c r="C99" s="16" t="n"/>
      <c r="D99" s="16" t="n"/>
      <c r="E99" s="15" t="n"/>
      <c r="F99" s="15" t="n"/>
      <c r="G99" s="41" t="n"/>
      <c r="H99" s="16" t="n"/>
      <c r="I99" s="15" t="n"/>
      <c r="J99" s="18" t="n"/>
      <c r="K99" s="43">
        <f>IF(OR($B99="",$D99=""),"",IFERROR(IF(VLOOKUP($D99,Corse!$A$6:$N$105,3,FALSE)=0,"",VLOOKUP($D99,Corse!$A$6:$N$105,3,FALSE)),""))</f>
        <v/>
      </c>
      <c r="L99" s="44">
        <f>IF(OR($B99="",$D99=""),"",IFERROR(IF(VLOOKUP($D99,Corse!$A$6:$N$105,4,FALSE)=0,"",VLOOKUP($D99,Corse!$A$6:$N$105,4,FALSE)),""))</f>
        <v/>
      </c>
      <c r="M99" s="24">
        <f>IF(OR($B99="",$D99=""),"",IFERROR(VLOOKUP($D99,Corse!$A$6:$N$105,7,FALSE)&amp;"",""))</f>
        <v/>
      </c>
      <c r="N99" s="24">
        <f>IF(OR($B99="",$D99=""),"",IFERROR(VLOOKUP($D99,Corse!$A$6:$N$105,9,FALSE)&amp;"",""))</f>
        <v/>
      </c>
      <c r="O99" s="25">
        <f>IF($B99="","",IF($C99="No","Escluso dal conteggio",IF($C99&lt;&gt;"Sì","Verificare conferma",IF($D99="","Assegnare corsa",IF(IFERROR(VLOOKUP($D99,Corse!$A$6:$N$105,1,FALSE),"")="","Corsa non trovata",IF(OR($G99="",$G99&lt;=0),"Verificare persone",IF(IFERROR(VLOOKUP($D99,Corse!$A$6:$N$105,11,FALSE),"")="Annullata","Corsa annullata","OK")))))))</f>
        <v/>
      </c>
    </row>
    <row r="100" ht="28" customHeight="1">
      <c r="A100" s="15" t="n"/>
      <c r="B100" s="15" t="n"/>
      <c r="C100" s="16" t="n"/>
      <c r="D100" s="16" t="n"/>
      <c r="E100" s="15" t="n"/>
      <c r="F100" s="15" t="n"/>
      <c r="G100" s="41" t="n"/>
      <c r="H100" s="16" t="n"/>
      <c r="I100" s="15" t="n"/>
      <c r="J100" s="18" t="n"/>
      <c r="K100" s="40">
        <f>IF(OR($B100="",$D100=""),"",IFERROR(IF(VLOOKUP($D100,Corse!$A$6:$N$105,3,FALSE)=0,"",VLOOKUP($D100,Corse!$A$6:$N$105,3,FALSE)),""))</f>
        <v/>
      </c>
      <c r="L100" s="42">
        <f>IF(OR($B100="",$D100=""),"",IFERROR(IF(VLOOKUP($D100,Corse!$A$6:$N$105,4,FALSE)=0,"",VLOOKUP($D100,Corse!$A$6:$N$105,4,FALSE)),""))</f>
        <v/>
      </c>
      <c r="M100" s="20">
        <f>IF(OR($B100="",$D100=""),"",IFERROR(VLOOKUP($D100,Corse!$A$6:$N$105,7,FALSE)&amp;"",""))</f>
        <v/>
      </c>
      <c r="N100" s="20">
        <f>IF(OR($B100="",$D100=""),"",IFERROR(VLOOKUP($D100,Corse!$A$6:$N$105,9,FALSE)&amp;"",""))</f>
        <v/>
      </c>
      <c r="O100" s="21">
        <f>IF($B100="","",IF($C100="No","Escluso dal conteggio",IF($C100&lt;&gt;"Sì","Verificare conferma",IF($D100="","Assegnare corsa",IF(IFERROR(VLOOKUP($D100,Corse!$A$6:$N$105,1,FALSE),"")="","Corsa non trovata",IF(OR($G100="",$G100&lt;=0),"Verificare persone",IF(IFERROR(VLOOKUP($D100,Corse!$A$6:$N$105,11,FALSE),"")="Annullata","Corsa annullata","OK")))))))</f>
        <v/>
      </c>
    </row>
    <row r="101" ht="28" customHeight="1">
      <c r="A101" s="15" t="n"/>
      <c r="B101" s="15" t="n"/>
      <c r="C101" s="16" t="n"/>
      <c r="D101" s="16" t="n"/>
      <c r="E101" s="15" t="n"/>
      <c r="F101" s="15" t="n"/>
      <c r="G101" s="41" t="n"/>
      <c r="H101" s="16" t="n"/>
      <c r="I101" s="15" t="n"/>
      <c r="J101" s="18" t="n"/>
      <c r="K101" s="43">
        <f>IF(OR($B101="",$D101=""),"",IFERROR(IF(VLOOKUP($D101,Corse!$A$6:$N$105,3,FALSE)=0,"",VLOOKUP($D101,Corse!$A$6:$N$105,3,FALSE)),""))</f>
        <v/>
      </c>
      <c r="L101" s="44">
        <f>IF(OR($B101="",$D101=""),"",IFERROR(IF(VLOOKUP($D101,Corse!$A$6:$N$105,4,FALSE)=0,"",VLOOKUP($D101,Corse!$A$6:$N$105,4,FALSE)),""))</f>
        <v/>
      </c>
      <c r="M101" s="24">
        <f>IF(OR($B101="",$D101=""),"",IFERROR(VLOOKUP($D101,Corse!$A$6:$N$105,7,FALSE)&amp;"",""))</f>
        <v/>
      </c>
      <c r="N101" s="24">
        <f>IF(OR($B101="",$D101=""),"",IFERROR(VLOOKUP($D101,Corse!$A$6:$N$105,9,FALSE)&amp;"",""))</f>
        <v/>
      </c>
      <c r="O101" s="25">
        <f>IF($B101="","",IF($C101="No","Escluso dal conteggio",IF($C101&lt;&gt;"Sì","Verificare conferma",IF($D101="","Assegnare corsa",IF(IFERROR(VLOOKUP($D101,Corse!$A$6:$N$105,1,FALSE),"")="","Corsa non trovata",IF(OR($G101="",$G101&lt;=0),"Verificare persone",IF(IFERROR(VLOOKUP($D101,Corse!$A$6:$N$105,11,FALSE),"")="Annullata","Corsa annullata","OK")))))))</f>
        <v/>
      </c>
    </row>
    <row r="102" ht="28" customHeight="1">
      <c r="A102" s="15" t="n"/>
      <c r="B102" s="15" t="n"/>
      <c r="C102" s="16" t="n"/>
      <c r="D102" s="16" t="n"/>
      <c r="E102" s="15" t="n"/>
      <c r="F102" s="15" t="n"/>
      <c r="G102" s="41" t="n"/>
      <c r="H102" s="16" t="n"/>
      <c r="I102" s="15" t="n"/>
      <c r="J102" s="18" t="n"/>
      <c r="K102" s="40">
        <f>IF(OR($B102="",$D102=""),"",IFERROR(IF(VLOOKUP($D102,Corse!$A$6:$N$105,3,FALSE)=0,"",VLOOKUP($D102,Corse!$A$6:$N$105,3,FALSE)),""))</f>
        <v/>
      </c>
      <c r="L102" s="42">
        <f>IF(OR($B102="",$D102=""),"",IFERROR(IF(VLOOKUP($D102,Corse!$A$6:$N$105,4,FALSE)=0,"",VLOOKUP($D102,Corse!$A$6:$N$105,4,FALSE)),""))</f>
        <v/>
      </c>
      <c r="M102" s="20">
        <f>IF(OR($B102="",$D102=""),"",IFERROR(VLOOKUP($D102,Corse!$A$6:$N$105,7,FALSE)&amp;"",""))</f>
        <v/>
      </c>
      <c r="N102" s="20">
        <f>IF(OR($B102="",$D102=""),"",IFERROR(VLOOKUP($D102,Corse!$A$6:$N$105,9,FALSE)&amp;"",""))</f>
        <v/>
      </c>
      <c r="O102" s="21">
        <f>IF($B102="","",IF($C102="No","Escluso dal conteggio",IF($C102&lt;&gt;"Sì","Verificare conferma",IF($D102="","Assegnare corsa",IF(IFERROR(VLOOKUP($D102,Corse!$A$6:$N$105,1,FALSE),"")="","Corsa non trovata",IF(OR($G102="",$G102&lt;=0),"Verificare persone",IF(IFERROR(VLOOKUP($D102,Corse!$A$6:$N$105,11,FALSE),"")="Annullata","Corsa annullata","OK")))))))</f>
        <v/>
      </c>
    </row>
    <row r="103" ht="28" customHeight="1">
      <c r="A103" s="15" t="n"/>
      <c r="B103" s="15" t="n"/>
      <c r="C103" s="16" t="n"/>
      <c r="D103" s="16" t="n"/>
      <c r="E103" s="15" t="n"/>
      <c r="F103" s="15" t="n"/>
      <c r="G103" s="41" t="n"/>
      <c r="H103" s="16" t="n"/>
      <c r="I103" s="15" t="n"/>
      <c r="J103" s="18" t="n"/>
      <c r="K103" s="43">
        <f>IF(OR($B103="",$D103=""),"",IFERROR(IF(VLOOKUP($D103,Corse!$A$6:$N$105,3,FALSE)=0,"",VLOOKUP($D103,Corse!$A$6:$N$105,3,FALSE)),""))</f>
        <v/>
      </c>
      <c r="L103" s="44">
        <f>IF(OR($B103="",$D103=""),"",IFERROR(IF(VLOOKUP($D103,Corse!$A$6:$N$105,4,FALSE)=0,"",VLOOKUP($D103,Corse!$A$6:$N$105,4,FALSE)),""))</f>
        <v/>
      </c>
      <c r="M103" s="24">
        <f>IF(OR($B103="",$D103=""),"",IFERROR(VLOOKUP($D103,Corse!$A$6:$N$105,7,FALSE)&amp;"",""))</f>
        <v/>
      </c>
      <c r="N103" s="24">
        <f>IF(OR($B103="",$D103=""),"",IFERROR(VLOOKUP($D103,Corse!$A$6:$N$105,9,FALSE)&amp;"",""))</f>
        <v/>
      </c>
      <c r="O103" s="25">
        <f>IF($B103="","",IF($C103="No","Escluso dal conteggio",IF($C103&lt;&gt;"Sì","Verificare conferma",IF($D103="","Assegnare corsa",IF(IFERROR(VLOOKUP($D103,Corse!$A$6:$N$105,1,FALSE),"")="","Corsa non trovata",IF(OR($G103="",$G103&lt;=0),"Verificare persone",IF(IFERROR(VLOOKUP($D103,Corse!$A$6:$N$105,11,FALSE),"")="Annullata","Corsa annullata","OK")))))))</f>
        <v/>
      </c>
    </row>
    <row r="104" ht="28" customHeight="1">
      <c r="A104" s="15" t="n"/>
      <c r="B104" s="15" t="n"/>
      <c r="C104" s="16" t="n"/>
      <c r="D104" s="16" t="n"/>
      <c r="E104" s="15" t="n"/>
      <c r="F104" s="15" t="n"/>
      <c r="G104" s="41" t="n"/>
      <c r="H104" s="16" t="n"/>
      <c r="I104" s="15" t="n"/>
      <c r="J104" s="18" t="n"/>
      <c r="K104" s="40">
        <f>IF(OR($B104="",$D104=""),"",IFERROR(IF(VLOOKUP($D104,Corse!$A$6:$N$105,3,FALSE)=0,"",VLOOKUP($D104,Corse!$A$6:$N$105,3,FALSE)),""))</f>
        <v/>
      </c>
      <c r="L104" s="42">
        <f>IF(OR($B104="",$D104=""),"",IFERROR(IF(VLOOKUP($D104,Corse!$A$6:$N$105,4,FALSE)=0,"",VLOOKUP($D104,Corse!$A$6:$N$105,4,FALSE)),""))</f>
        <v/>
      </c>
      <c r="M104" s="20">
        <f>IF(OR($B104="",$D104=""),"",IFERROR(VLOOKUP($D104,Corse!$A$6:$N$105,7,FALSE)&amp;"",""))</f>
        <v/>
      </c>
      <c r="N104" s="20">
        <f>IF(OR($B104="",$D104=""),"",IFERROR(VLOOKUP($D104,Corse!$A$6:$N$105,9,FALSE)&amp;"",""))</f>
        <v/>
      </c>
      <c r="O104" s="21">
        <f>IF($B104="","",IF($C104="No","Escluso dal conteggio",IF($C104&lt;&gt;"Sì","Verificare conferma",IF($D104="","Assegnare corsa",IF(IFERROR(VLOOKUP($D104,Corse!$A$6:$N$105,1,FALSE),"")="","Corsa non trovata",IF(OR($G104="",$G104&lt;=0),"Verificare persone",IF(IFERROR(VLOOKUP($D104,Corse!$A$6:$N$105,11,FALSE),"")="Annullata","Corsa annullata","OK")))))))</f>
        <v/>
      </c>
    </row>
    <row r="105" ht="28" customHeight="1">
      <c r="A105" s="15" t="n"/>
      <c r="B105" s="15" t="n"/>
      <c r="C105" s="16" t="n"/>
      <c r="D105" s="16" t="n"/>
      <c r="E105" s="15" t="n"/>
      <c r="F105" s="15" t="n"/>
      <c r="G105" s="41" t="n"/>
      <c r="H105" s="16" t="n"/>
      <c r="I105" s="15" t="n"/>
      <c r="J105" s="18" t="n"/>
      <c r="K105" s="43">
        <f>IF(OR($B105="",$D105=""),"",IFERROR(IF(VLOOKUP($D105,Corse!$A$6:$N$105,3,FALSE)=0,"",VLOOKUP($D105,Corse!$A$6:$N$105,3,FALSE)),""))</f>
        <v/>
      </c>
      <c r="L105" s="44">
        <f>IF(OR($B105="",$D105=""),"",IFERROR(IF(VLOOKUP($D105,Corse!$A$6:$N$105,4,FALSE)=0,"",VLOOKUP($D105,Corse!$A$6:$N$105,4,FALSE)),""))</f>
        <v/>
      </c>
      <c r="M105" s="24">
        <f>IF(OR($B105="",$D105=""),"",IFERROR(VLOOKUP($D105,Corse!$A$6:$N$105,7,FALSE)&amp;"",""))</f>
        <v/>
      </c>
      <c r="N105" s="24">
        <f>IF(OR($B105="",$D105=""),"",IFERROR(VLOOKUP($D105,Corse!$A$6:$N$105,9,FALSE)&amp;"",""))</f>
        <v/>
      </c>
      <c r="O105" s="25">
        <f>IF($B105="","",IF($C105="No","Escluso dal conteggio",IF($C105&lt;&gt;"Sì","Verificare conferma",IF($D105="","Assegnare corsa",IF(IFERROR(VLOOKUP($D105,Corse!$A$6:$N$105,1,FALSE),"")="","Corsa non trovata",IF(OR($G105="",$G105&lt;=0),"Verificare persone",IF(IFERROR(VLOOKUP($D105,Corse!$A$6:$N$105,11,FALSE),"")="Annullata","Corsa annullata","OK")))))))</f>
        <v/>
      </c>
    </row>
  </sheetData>
  <autoFilter ref="A5:O105"/>
  <mergeCells count="1">
    <mergeCell ref="A1:O1"/>
  </mergeCells>
  <conditionalFormatting sqref="O6:O105">
    <cfRule type="expression" priority="1" dxfId="1">
      <formula>AND($B6&lt;&gt;"",$O6="OK")</formula>
    </cfRule>
    <cfRule type="expression" priority="2" dxfId="0">
      <formula>AND($B6&lt;&gt;"",OR($O6="Verificare conferma",$O6="Assegnare corsa",$O6="Corsa non trovata",$O6="Verificare persone",$O6="Corsa annullata"))</formula>
    </cfRule>
  </conditionalFormatting>
  <conditionalFormatting sqref="A6:A105">
    <cfRule type="expression" priority="3" dxfId="0">
      <formula>AND($A6&lt;&gt;"",COUNTIF($A$6:$A$105,$A6)&gt;1)</formula>
    </cfRule>
  </conditionalFormatting>
  <dataValidations count="6">
    <dataValidation sqref="A6:A105" showDropDown="0" showInputMessage="0" showErrorMessage="1" allowBlank="0" errorTitle="ID duplicato" error="L'ID assegnazione deve essere univoco." type="custom">
      <formula1>OR(A6="",COUNTIF($A$6:$A$105,A6)=1)</formula1>
    </dataValidation>
    <dataValidation sqref="C6:C105" showDropDown="0" showInputMessage="0" showErrorMessage="1" allowBlank="0" error="Selezionare una conferma dall'elenco." type="list">
      <formula1>INDIRECT("'Parametri'!$A$4:$A$6")</formula1>
    </dataValidation>
    <dataValidation sqref="E6:F105" showDropDown="0" showInputMessage="0" showErrorMessage="1" allowBlank="0" error="Selezionare una fermata dall'elenco." type="list">
      <formula1>INDIRECT("'Parametri'!$M$4:$M$8")</formula1>
    </dataValidation>
    <dataValidation sqref="G6:G105" showDropDown="0" showInputMessage="0" showErrorMessage="1" allowBlank="0" error="Inserire un numero di persone compreso nei limiti visibili in Parametri." type="whole" operator="between">
      <formula1>INDIRECT("'Parametri'!$P$4")</formula1>
      <formula2>INDIRECT("'Parametri'!$P$5")</formula2>
    </dataValidation>
    <dataValidation sqref="H6:H105" showDropDown="0" showInputMessage="0" showErrorMessage="1" allowBlank="0" error="Selezionare uno stato assegnazione dall'elenco." type="list">
      <formula1>INDIRECT("'Parametri'!$C$4:$C$6")</formula1>
    </dataValidation>
    <dataValidation sqref="I6:I105" showDropDown="0" showInputMessage="0" showErrorMessage="1" allowBlank="0" error="Selezionare un responsabile dall'elenco." type="list">
      <formula1>INDIRECT("'Parametri'!$G$4:$G$6")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27" customWidth="1" min="2" max="2"/>
    <col width="13" customWidth="1" min="3" max="3"/>
    <col width="13" customWidth="1" min="4" max="4"/>
    <col width="35" customWidth="1" min="5" max="5"/>
    <col width="35" customWidth="1" min="6" max="6"/>
    <col width="31" customWidth="1" min="7" max="7"/>
    <col width="13" customWidth="1" min="8" max="8"/>
    <col width="41" customWidth="1" min="9" max="9"/>
    <col width="27" customWidth="1" min="10" max="10"/>
    <col width="18" customWidth="1" min="11" max="11"/>
    <col width="19" customWidth="1" min="12" max="12"/>
    <col width="15" customWidth="1" min="13" max="13"/>
    <col width="23" customWidth="1" min="14" max="14"/>
  </cols>
  <sheetData>
    <row r="1" ht="27" customHeight="1">
      <c r="A1" s="1" t="inlineStr">
        <is>
          <t>Registro corse e capacità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5" t="n"/>
      <c r="M1" s="35" t="n"/>
      <c r="N1" s="36" t="n"/>
    </row>
    <row r="2"/>
    <row r="3">
      <c r="A3" s="12" t="inlineStr">
        <is>
          <t>Celle color crema: dati modificabili. Gli avvisi richiedono una verifica umana.</t>
        </is>
      </c>
      <c r="B3" s="13" t="n"/>
      <c r="C3" s="13" t="n"/>
      <c r="D3" s="13" t="n"/>
      <c r="E3" s="13" t="n"/>
      <c r="F3" s="13" t="n"/>
      <c r="G3" s="13" t="n"/>
      <c r="H3" s="13" t="n"/>
      <c r="I3" s="13" t="n"/>
      <c r="J3" s="13" t="n"/>
      <c r="K3" s="13" t="n"/>
      <c r="L3" s="13" t="n"/>
      <c r="M3" s="13" t="n"/>
      <c r="N3" s="13" t="n"/>
    </row>
    <row r="4"/>
    <row r="5" ht="34" customHeight="1">
      <c r="A5" s="14" t="inlineStr">
        <is>
          <t>Codice corsa</t>
        </is>
      </c>
      <c r="B5" s="14" t="inlineStr">
        <is>
          <t>Attività</t>
        </is>
      </c>
      <c r="C5" s="14" t="inlineStr">
        <is>
          <t>Data</t>
        </is>
      </c>
      <c r="D5" s="14" t="inlineStr">
        <is>
          <t>Ora partenza</t>
        </is>
      </c>
      <c r="E5" s="14" t="inlineStr">
        <is>
          <t>Fermata partenza</t>
        </is>
      </c>
      <c r="F5" s="14" t="inlineStr">
        <is>
          <t>Fermata arrivo</t>
        </is>
      </c>
      <c r="G5" s="14" t="inlineStr">
        <is>
          <t>Veicolo</t>
        </is>
      </c>
      <c r="H5" s="14" t="inlineStr">
        <is>
          <t>Capacità</t>
        </is>
      </c>
      <c r="I5" s="14" t="inlineStr">
        <is>
          <t>Fornitore</t>
        </is>
      </c>
      <c r="J5" s="14" t="inlineStr">
        <is>
          <t>Responsabile</t>
        </is>
      </c>
      <c r="K5" s="14" t="inlineStr">
        <is>
          <t>Stato corsa</t>
        </is>
      </c>
      <c r="L5" s="14" t="inlineStr">
        <is>
          <t>Persone confermate</t>
        </is>
      </c>
      <c r="M5" s="14" t="inlineStr">
        <is>
          <t>Posti residui</t>
        </is>
      </c>
      <c r="N5" s="14" t="inlineStr">
        <is>
          <t>Controllo</t>
        </is>
      </c>
    </row>
    <row r="6" ht="28" customHeight="1">
      <c r="A6" s="15" t="inlineStr">
        <is>
          <t>NAV-01</t>
        </is>
      </c>
      <c r="B6" s="15" t="inlineStr">
        <is>
          <t>Andata alla cerimonia</t>
        </is>
      </c>
      <c r="C6" s="45" t="n">
        <v>46298</v>
      </c>
      <c r="D6" s="46" t="n">
        <v>0.6041666666666666</v>
      </c>
      <c r="E6" s="15" t="inlineStr">
        <is>
          <t>Piazza Fantasia (luogo fittizio)</t>
        </is>
      </c>
      <c r="F6" s="15" t="inlineStr">
        <is>
          <t>Villa Esempio (luogo fittizio)</t>
        </is>
      </c>
      <c r="G6" s="15" t="inlineStr">
        <is>
          <t>Navetta Corallo 1 (fittizia)</t>
        </is>
      </c>
      <c r="H6" s="47" t="n">
        <v>4</v>
      </c>
      <c r="I6" s="15" t="inlineStr">
        <is>
          <t>Mobilità Fiaba S.r.l. (impresa fittizia)</t>
        </is>
      </c>
      <c r="J6" s="15" t="inlineStr">
        <is>
          <t>Coordinatrice Fittizia A</t>
        </is>
      </c>
      <c r="K6" s="16" t="inlineStr">
        <is>
          <t>Confermata</t>
        </is>
      </c>
      <c r="L6" s="39">
        <f>IF($A6="","",IFERROR(SUMIFS(Manifesto!$G$6:$G$105,Manifesto!$D$6:$D$105,$A6,Manifesto!$C$6:$C$105,"Sì",Manifesto!$H$6:$H$105,"&lt;&gt;Annullata"),0))</f>
        <v/>
      </c>
      <c r="M6" s="48">
        <f>IF($A6="","",IF($H6="","",IFERROR($H6-$L6,"")))</f>
        <v/>
      </c>
      <c r="N6" s="21">
        <f>IF($A6="","",IF(COUNTIF($A$6:$A$105,$A6)&gt;1,"Codice duplicato",IF(OR($H6="",$H6&lt;=0),"Inserire capacità",IF($K6="","Inserire stato",IF($M6&lt;0,"Capacità superata",IF($K6="Da confermare","Verificare corsa",IF($K6="Annullata","Corsa annullata","OK")))))))</f>
        <v/>
      </c>
    </row>
    <row r="7" ht="28" customHeight="1">
      <c r="A7" s="15" t="inlineStr">
        <is>
          <t>NAV-02</t>
        </is>
      </c>
      <c r="B7" s="15" t="inlineStr">
        <is>
          <t>Andata alla cerimonia</t>
        </is>
      </c>
      <c r="C7" s="45" t="n">
        <v>46298</v>
      </c>
      <c r="D7" s="46" t="n">
        <v>0.625</v>
      </c>
      <c r="E7" s="15" t="inlineStr">
        <is>
          <t>Borgo Immaginario (luogo fittizio)</t>
        </is>
      </c>
      <c r="F7" s="15" t="inlineStr">
        <is>
          <t>Villa Esempio (luogo fittizio)</t>
        </is>
      </c>
      <c r="G7" s="15" t="inlineStr">
        <is>
          <t>Minibus Girasole 2 (fittizio)</t>
        </is>
      </c>
      <c r="H7" s="47" t="n">
        <v>3</v>
      </c>
      <c r="I7" s="15" t="inlineStr">
        <is>
          <t>Viaggi Esempio S.n.c. (impresa fittizia)</t>
        </is>
      </c>
      <c r="J7" s="15" t="inlineStr">
        <is>
          <t>Referente Fittizio B</t>
        </is>
      </c>
      <c r="K7" s="16" t="inlineStr">
        <is>
          <t>Confermata</t>
        </is>
      </c>
      <c r="L7" s="37">
        <f>IF($A7="","",IFERROR(SUMIFS(Manifesto!$G$6:$G$105,Manifesto!$D$6:$D$105,$A7,Manifesto!$C$6:$C$105,"Sì",Manifesto!$H$6:$H$105,"&lt;&gt;Annullata"),0))</f>
        <v/>
      </c>
      <c r="M7" s="38">
        <f>IF($A7="","",IF($H7="","",IFERROR($H7-$L7,"")))</f>
        <v/>
      </c>
      <c r="N7" s="25">
        <f>IF($A7="","",IF(COUNTIF($A$6:$A$105,$A7)&gt;1,"Codice duplicato",IF(OR($H7="",$H7&lt;=0),"Inserire capacità",IF($K7="","Inserire stato",IF($M7&lt;0,"Capacità superata",IF($K7="Da confermare","Verificare corsa",IF($K7="Annullata","Corsa annullata","OK")))))))</f>
        <v/>
      </c>
    </row>
    <row r="8" ht="28" customHeight="1">
      <c r="A8" s="15" t="inlineStr">
        <is>
          <t>NAV-03</t>
        </is>
      </c>
      <c r="B8" s="15" t="inlineStr">
        <is>
          <t>Rientro dal ricevimento</t>
        </is>
      </c>
      <c r="C8" s="45" t="n">
        <v>46298</v>
      </c>
      <c r="D8" s="46" t="n">
        <v>0.9791666666666666</v>
      </c>
      <c r="E8" s="15" t="inlineStr">
        <is>
          <t>Villa Esempio (luogo fittizio)</t>
        </is>
      </c>
      <c r="F8" s="15" t="inlineStr">
        <is>
          <t>Borgo Immaginario (luogo fittizio)</t>
        </is>
      </c>
      <c r="G8" s="15" t="inlineStr">
        <is>
          <t>Navetta Corallo 1 (fittizia)</t>
        </is>
      </c>
      <c r="H8" s="47" t="n">
        <v>4</v>
      </c>
      <c r="I8" s="15" t="inlineStr">
        <is>
          <t>Mobilità Fiaba S.r.l. (impresa fittizia)</t>
        </is>
      </c>
      <c r="J8" s="15" t="inlineStr">
        <is>
          <t>Coordinatrice Fittizia A</t>
        </is>
      </c>
      <c r="K8" s="16" t="inlineStr">
        <is>
          <t>Da confermare</t>
        </is>
      </c>
      <c r="L8" s="39">
        <f>IF($A8="","",IFERROR(SUMIFS(Manifesto!$G$6:$G$105,Manifesto!$D$6:$D$105,$A8,Manifesto!$C$6:$C$105,"Sì",Manifesto!$H$6:$H$105,"&lt;&gt;Annullata"),0))</f>
        <v/>
      </c>
      <c r="M8" s="48">
        <f>IF($A8="","",IF($H8="","",IFERROR($H8-$L8,"")))</f>
        <v/>
      </c>
      <c r="N8" s="21">
        <f>IF($A8="","",IF(COUNTIF($A$6:$A$105,$A8)&gt;1,"Codice duplicato",IF(OR($H8="",$H8&lt;=0),"Inserire capacità",IF($K8="","Inserire stato",IF($M8&lt;0,"Capacità superata",IF($K8="Da confermare","Verificare corsa",IF($K8="Annullata","Corsa annullata","OK")))))))</f>
        <v/>
      </c>
    </row>
    <row r="9" ht="28" customHeight="1">
      <c r="A9" s="15" t="inlineStr">
        <is>
          <t>NAV-04</t>
        </is>
      </c>
      <c r="B9" s="15" t="inlineStr">
        <is>
          <t>Rientro dal ricevimento</t>
        </is>
      </c>
      <c r="C9" s="45" t="n">
        <v>46299</v>
      </c>
      <c r="D9" s="46" t="n">
        <v>0.01041666666666667</v>
      </c>
      <c r="E9" s="15" t="inlineStr">
        <is>
          <t>Villa Esempio (luogo fittizio)</t>
        </is>
      </c>
      <c r="F9" s="15" t="inlineStr">
        <is>
          <t>Piazza Fantasia (luogo fittizio)</t>
        </is>
      </c>
      <c r="G9" s="15" t="inlineStr">
        <is>
          <t>Van Lavanda 3 (fittizio)</t>
        </is>
      </c>
      <c r="H9" s="47" t="n">
        <v>2</v>
      </c>
      <c r="I9" s="15" t="inlineStr">
        <is>
          <t>Viaggi Esempio S.n.c. (impresa fittizia)</t>
        </is>
      </c>
      <c r="J9" s="15" t="inlineStr">
        <is>
          <t>Assistente Fittizia C</t>
        </is>
      </c>
      <c r="K9" s="16" t="inlineStr">
        <is>
          <t>Confermata</t>
        </is>
      </c>
      <c r="L9" s="37">
        <f>IF($A9="","",IFERROR(SUMIFS(Manifesto!$G$6:$G$105,Manifesto!$D$6:$D$105,$A9,Manifesto!$C$6:$C$105,"Sì",Manifesto!$H$6:$H$105,"&lt;&gt;Annullata"),0))</f>
        <v/>
      </c>
      <c r="M9" s="38">
        <f>IF($A9="","",IF($H9="","",IFERROR($H9-$L9,"")))</f>
        <v/>
      </c>
      <c r="N9" s="25">
        <f>IF($A9="","",IF(COUNTIF($A$6:$A$105,$A9)&gt;1,"Codice duplicato",IF(OR($H9="",$H9&lt;=0),"Inserire capacità",IF($K9="","Inserire stato",IF($M9&lt;0,"Capacità superata",IF($K9="Da confermare","Verificare corsa",IF($K9="Annullata","Corsa annullata","OK")))))))</f>
        <v/>
      </c>
    </row>
    <row r="10" ht="28" customHeight="1">
      <c r="A10" s="15" t="n"/>
      <c r="B10" s="15" t="n"/>
      <c r="C10" s="45" t="n"/>
      <c r="D10" s="46" t="n"/>
      <c r="E10" s="15" t="n"/>
      <c r="F10" s="15" t="n"/>
      <c r="G10" s="15" t="n"/>
      <c r="H10" s="47" t="n"/>
      <c r="I10" s="15" t="n"/>
      <c r="J10" s="15" t="n"/>
      <c r="K10" s="16" t="n"/>
      <c r="L10" s="39">
        <f>IF($A10="","",IFERROR(SUMIFS(Manifesto!$G$6:$G$105,Manifesto!$D$6:$D$105,$A10,Manifesto!$C$6:$C$105,"Sì",Manifesto!$H$6:$H$105,"&lt;&gt;Annullata"),0))</f>
        <v/>
      </c>
      <c r="M10" s="48">
        <f>IF($A10="","",IF($H10="","",IFERROR($H10-$L10,"")))</f>
        <v/>
      </c>
      <c r="N10" s="21">
        <f>IF($A10="","",IF(COUNTIF($A$6:$A$105,$A10)&gt;1,"Codice duplicato",IF(OR($H10="",$H10&lt;=0),"Inserire capacità",IF($K10="","Inserire stato",IF($M10&lt;0,"Capacità superata",IF($K10="Da confermare","Verificare corsa",IF($K10="Annullata","Corsa annullata","OK")))))))</f>
        <v/>
      </c>
    </row>
    <row r="11" ht="28" customHeight="1">
      <c r="A11" s="15" t="n"/>
      <c r="B11" s="15" t="n"/>
      <c r="C11" s="45" t="n"/>
      <c r="D11" s="46" t="n"/>
      <c r="E11" s="15" t="n"/>
      <c r="F11" s="15" t="n"/>
      <c r="G11" s="15" t="n"/>
      <c r="H11" s="47" t="n"/>
      <c r="I11" s="15" t="n"/>
      <c r="J11" s="15" t="n"/>
      <c r="K11" s="16" t="n"/>
      <c r="L11" s="37">
        <f>IF($A11="","",IFERROR(SUMIFS(Manifesto!$G$6:$G$105,Manifesto!$D$6:$D$105,$A11,Manifesto!$C$6:$C$105,"Sì",Manifesto!$H$6:$H$105,"&lt;&gt;Annullata"),0))</f>
        <v/>
      </c>
      <c r="M11" s="38">
        <f>IF($A11="","",IF($H11="","",IFERROR($H11-$L11,"")))</f>
        <v/>
      </c>
      <c r="N11" s="25">
        <f>IF($A11="","",IF(COUNTIF($A$6:$A$105,$A11)&gt;1,"Codice duplicato",IF(OR($H11="",$H11&lt;=0),"Inserire capacità",IF($K11="","Inserire stato",IF($M11&lt;0,"Capacità superata",IF($K11="Da confermare","Verificare corsa",IF($K11="Annullata","Corsa annullata","OK")))))))</f>
        <v/>
      </c>
    </row>
    <row r="12" ht="28" customHeight="1">
      <c r="A12" s="15" t="n"/>
      <c r="B12" s="15" t="n"/>
      <c r="C12" s="45" t="n"/>
      <c r="D12" s="46" t="n"/>
      <c r="E12" s="15" t="n"/>
      <c r="F12" s="15" t="n"/>
      <c r="G12" s="15" t="n"/>
      <c r="H12" s="47" t="n"/>
      <c r="I12" s="15" t="n"/>
      <c r="J12" s="15" t="n"/>
      <c r="K12" s="16" t="n"/>
      <c r="L12" s="39">
        <f>IF($A12="","",IFERROR(SUMIFS(Manifesto!$G$6:$G$105,Manifesto!$D$6:$D$105,$A12,Manifesto!$C$6:$C$105,"Sì",Manifesto!$H$6:$H$105,"&lt;&gt;Annullata"),0))</f>
        <v/>
      </c>
      <c r="M12" s="48">
        <f>IF($A12="","",IF($H12="","",IFERROR($H12-$L12,"")))</f>
        <v/>
      </c>
      <c r="N12" s="21">
        <f>IF($A12="","",IF(COUNTIF($A$6:$A$105,$A12)&gt;1,"Codice duplicato",IF(OR($H12="",$H12&lt;=0),"Inserire capacità",IF($K12="","Inserire stato",IF($M12&lt;0,"Capacità superata",IF($K12="Da confermare","Verificare corsa",IF($K12="Annullata","Corsa annullata","OK")))))))</f>
        <v/>
      </c>
    </row>
    <row r="13" ht="28" customHeight="1">
      <c r="A13" s="15" t="n"/>
      <c r="B13" s="15" t="n"/>
      <c r="C13" s="45" t="n"/>
      <c r="D13" s="46" t="n"/>
      <c r="E13" s="15" t="n"/>
      <c r="F13" s="15" t="n"/>
      <c r="G13" s="15" t="n"/>
      <c r="H13" s="47" t="n"/>
      <c r="I13" s="15" t="n"/>
      <c r="J13" s="15" t="n"/>
      <c r="K13" s="16" t="n"/>
      <c r="L13" s="37">
        <f>IF($A13="","",IFERROR(SUMIFS(Manifesto!$G$6:$G$105,Manifesto!$D$6:$D$105,$A13,Manifesto!$C$6:$C$105,"Sì",Manifesto!$H$6:$H$105,"&lt;&gt;Annullata"),0))</f>
        <v/>
      </c>
      <c r="M13" s="38">
        <f>IF($A13="","",IF($H13="","",IFERROR($H13-$L13,"")))</f>
        <v/>
      </c>
      <c r="N13" s="25">
        <f>IF($A13="","",IF(COUNTIF($A$6:$A$105,$A13)&gt;1,"Codice duplicato",IF(OR($H13="",$H13&lt;=0),"Inserire capacità",IF($K13="","Inserire stato",IF($M13&lt;0,"Capacità superata",IF($K13="Da confermare","Verificare corsa",IF($K13="Annullata","Corsa annullata","OK")))))))</f>
        <v/>
      </c>
    </row>
    <row r="14" ht="28" customHeight="1">
      <c r="A14" s="15" t="n"/>
      <c r="B14" s="15" t="n"/>
      <c r="C14" s="45" t="n"/>
      <c r="D14" s="46" t="n"/>
      <c r="E14" s="15" t="n"/>
      <c r="F14" s="15" t="n"/>
      <c r="G14" s="15" t="n"/>
      <c r="H14" s="47" t="n"/>
      <c r="I14" s="15" t="n"/>
      <c r="J14" s="15" t="n"/>
      <c r="K14" s="16" t="n"/>
      <c r="L14" s="39">
        <f>IF($A14="","",IFERROR(SUMIFS(Manifesto!$G$6:$G$105,Manifesto!$D$6:$D$105,$A14,Manifesto!$C$6:$C$105,"Sì",Manifesto!$H$6:$H$105,"&lt;&gt;Annullata"),0))</f>
        <v/>
      </c>
      <c r="M14" s="48">
        <f>IF($A14="","",IF($H14="","",IFERROR($H14-$L14,"")))</f>
        <v/>
      </c>
      <c r="N14" s="21">
        <f>IF($A14="","",IF(COUNTIF($A$6:$A$105,$A14)&gt;1,"Codice duplicato",IF(OR($H14="",$H14&lt;=0),"Inserire capacità",IF($K14="","Inserire stato",IF($M14&lt;0,"Capacità superata",IF($K14="Da confermare","Verificare corsa",IF($K14="Annullata","Corsa annullata","OK")))))))</f>
        <v/>
      </c>
    </row>
    <row r="15" ht="28" customHeight="1">
      <c r="A15" s="15" t="n"/>
      <c r="B15" s="15" t="n"/>
      <c r="C15" s="45" t="n"/>
      <c r="D15" s="46" t="n"/>
      <c r="E15" s="15" t="n"/>
      <c r="F15" s="15" t="n"/>
      <c r="G15" s="15" t="n"/>
      <c r="H15" s="47" t="n"/>
      <c r="I15" s="15" t="n"/>
      <c r="J15" s="15" t="n"/>
      <c r="K15" s="16" t="n"/>
      <c r="L15" s="37">
        <f>IF($A15="","",IFERROR(SUMIFS(Manifesto!$G$6:$G$105,Manifesto!$D$6:$D$105,$A15,Manifesto!$C$6:$C$105,"Sì",Manifesto!$H$6:$H$105,"&lt;&gt;Annullata"),0))</f>
        <v/>
      </c>
      <c r="M15" s="38">
        <f>IF($A15="","",IF($H15="","",IFERROR($H15-$L15,"")))</f>
        <v/>
      </c>
      <c r="N15" s="25">
        <f>IF($A15="","",IF(COUNTIF($A$6:$A$105,$A15)&gt;1,"Codice duplicato",IF(OR($H15="",$H15&lt;=0),"Inserire capacità",IF($K15="","Inserire stato",IF($M15&lt;0,"Capacità superata",IF($K15="Da confermare","Verificare corsa",IF($K15="Annullata","Corsa annullata","OK")))))))</f>
        <v/>
      </c>
    </row>
    <row r="16" ht="28" customHeight="1">
      <c r="A16" s="15" t="n"/>
      <c r="B16" s="15" t="n"/>
      <c r="C16" s="45" t="n"/>
      <c r="D16" s="46" t="n"/>
      <c r="E16" s="15" t="n"/>
      <c r="F16" s="15" t="n"/>
      <c r="G16" s="15" t="n"/>
      <c r="H16" s="47" t="n"/>
      <c r="I16" s="15" t="n"/>
      <c r="J16" s="15" t="n"/>
      <c r="K16" s="16" t="n"/>
      <c r="L16" s="39">
        <f>IF($A16="","",IFERROR(SUMIFS(Manifesto!$G$6:$G$105,Manifesto!$D$6:$D$105,$A16,Manifesto!$C$6:$C$105,"Sì",Manifesto!$H$6:$H$105,"&lt;&gt;Annullata"),0))</f>
        <v/>
      </c>
      <c r="M16" s="48">
        <f>IF($A16="","",IF($H16="","",IFERROR($H16-$L16,"")))</f>
        <v/>
      </c>
      <c r="N16" s="21">
        <f>IF($A16="","",IF(COUNTIF($A$6:$A$105,$A16)&gt;1,"Codice duplicato",IF(OR($H16="",$H16&lt;=0),"Inserire capacità",IF($K16="","Inserire stato",IF($M16&lt;0,"Capacità superata",IF($K16="Da confermare","Verificare corsa",IF($K16="Annullata","Corsa annullata","OK")))))))</f>
        <v/>
      </c>
    </row>
    <row r="17" ht="28" customHeight="1">
      <c r="A17" s="15" t="n"/>
      <c r="B17" s="15" t="n"/>
      <c r="C17" s="45" t="n"/>
      <c r="D17" s="46" t="n"/>
      <c r="E17" s="15" t="n"/>
      <c r="F17" s="15" t="n"/>
      <c r="G17" s="15" t="n"/>
      <c r="H17" s="47" t="n"/>
      <c r="I17" s="15" t="n"/>
      <c r="J17" s="15" t="n"/>
      <c r="K17" s="16" t="n"/>
      <c r="L17" s="37">
        <f>IF($A17="","",IFERROR(SUMIFS(Manifesto!$G$6:$G$105,Manifesto!$D$6:$D$105,$A17,Manifesto!$C$6:$C$105,"Sì",Manifesto!$H$6:$H$105,"&lt;&gt;Annullata"),0))</f>
        <v/>
      </c>
      <c r="M17" s="38">
        <f>IF($A17="","",IF($H17="","",IFERROR($H17-$L17,"")))</f>
        <v/>
      </c>
      <c r="N17" s="25">
        <f>IF($A17="","",IF(COUNTIF($A$6:$A$105,$A17)&gt;1,"Codice duplicato",IF(OR($H17="",$H17&lt;=0),"Inserire capacità",IF($K17="","Inserire stato",IF($M17&lt;0,"Capacità superata",IF($K17="Da confermare","Verificare corsa",IF($K17="Annullata","Corsa annullata","OK")))))))</f>
        <v/>
      </c>
    </row>
    <row r="18" ht="28" customHeight="1">
      <c r="A18" s="15" t="n"/>
      <c r="B18" s="15" t="n"/>
      <c r="C18" s="45" t="n"/>
      <c r="D18" s="46" t="n"/>
      <c r="E18" s="15" t="n"/>
      <c r="F18" s="15" t="n"/>
      <c r="G18" s="15" t="n"/>
      <c r="H18" s="47" t="n"/>
      <c r="I18" s="15" t="n"/>
      <c r="J18" s="15" t="n"/>
      <c r="K18" s="16" t="n"/>
      <c r="L18" s="39">
        <f>IF($A18="","",IFERROR(SUMIFS(Manifesto!$G$6:$G$105,Manifesto!$D$6:$D$105,$A18,Manifesto!$C$6:$C$105,"Sì",Manifesto!$H$6:$H$105,"&lt;&gt;Annullata"),0))</f>
        <v/>
      </c>
      <c r="M18" s="48">
        <f>IF($A18="","",IF($H18="","",IFERROR($H18-$L18,"")))</f>
        <v/>
      </c>
      <c r="N18" s="21">
        <f>IF($A18="","",IF(COUNTIF($A$6:$A$105,$A18)&gt;1,"Codice duplicato",IF(OR($H18="",$H18&lt;=0),"Inserire capacità",IF($K18="","Inserire stato",IF($M18&lt;0,"Capacità superata",IF($K18="Da confermare","Verificare corsa",IF($K18="Annullata","Corsa annullata","OK")))))))</f>
        <v/>
      </c>
    </row>
    <row r="19" ht="28" customHeight="1">
      <c r="A19" s="15" t="n"/>
      <c r="B19" s="15" t="n"/>
      <c r="C19" s="45" t="n"/>
      <c r="D19" s="46" t="n"/>
      <c r="E19" s="15" t="n"/>
      <c r="F19" s="15" t="n"/>
      <c r="G19" s="15" t="n"/>
      <c r="H19" s="47" t="n"/>
      <c r="I19" s="15" t="n"/>
      <c r="J19" s="15" t="n"/>
      <c r="K19" s="16" t="n"/>
      <c r="L19" s="37">
        <f>IF($A19="","",IFERROR(SUMIFS(Manifesto!$G$6:$G$105,Manifesto!$D$6:$D$105,$A19,Manifesto!$C$6:$C$105,"Sì",Manifesto!$H$6:$H$105,"&lt;&gt;Annullata"),0))</f>
        <v/>
      </c>
      <c r="M19" s="38">
        <f>IF($A19="","",IF($H19="","",IFERROR($H19-$L19,"")))</f>
        <v/>
      </c>
      <c r="N19" s="25">
        <f>IF($A19="","",IF(COUNTIF($A$6:$A$105,$A19)&gt;1,"Codice duplicato",IF(OR($H19="",$H19&lt;=0),"Inserire capacità",IF($K19="","Inserire stato",IF($M19&lt;0,"Capacità superata",IF($K19="Da confermare","Verificare corsa",IF($K19="Annullata","Corsa annullata","OK")))))))</f>
        <v/>
      </c>
    </row>
    <row r="20" ht="28" customHeight="1">
      <c r="A20" s="15" t="n"/>
      <c r="B20" s="15" t="n"/>
      <c r="C20" s="45" t="n"/>
      <c r="D20" s="46" t="n"/>
      <c r="E20" s="15" t="n"/>
      <c r="F20" s="15" t="n"/>
      <c r="G20" s="15" t="n"/>
      <c r="H20" s="47" t="n"/>
      <c r="I20" s="15" t="n"/>
      <c r="J20" s="15" t="n"/>
      <c r="K20" s="16" t="n"/>
      <c r="L20" s="39">
        <f>IF($A20="","",IFERROR(SUMIFS(Manifesto!$G$6:$G$105,Manifesto!$D$6:$D$105,$A20,Manifesto!$C$6:$C$105,"Sì",Manifesto!$H$6:$H$105,"&lt;&gt;Annullata"),0))</f>
        <v/>
      </c>
      <c r="M20" s="48">
        <f>IF($A20="","",IF($H20="","",IFERROR($H20-$L20,"")))</f>
        <v/>
      </c>
      <c r="N20" s="21">
        <f>IF($A20="","",IF(COUNTIF($A$6:$A$105,$A20)&gt;1,"Codice duplicato",IF(OR($H20="",$H20&lt;=0),"Inserire capacità",IF($K20="","Inserire stato",IF($M20&lt;0,"Capacità superata",IF($K20="Da confermare","Verificare corsa",IF($K20="Annullata","Corsa annullata","OK")))))))</f>
        <v/>
      </c>
    </row>
    <row r="21" ht="28" customHeight="1">
      <c r="A21" s="15" t="n"/>
      <c r="B21" s="15" t="n"/>
      <c r="C21" s="45" t="n"/>
      <c r="D21" s="46" t="n"/>
      <c r="E21" s="15" t="n"/>
      <c r="F21" s="15" t="n"/>
      <c r="G21" s="15" t="n"/>
      <c r="H21" s="47" t="n"/>
      <c r="I21" s="15" t="n"/>
      <c r="J21" s="15" t="n"/>
      <c r="K21" s="16" t="n"/>
      <c r="L21" s="37">
        <f>IF($A21="","",IFERROR(SUMIFS(Manifesto!$G$6:$G$105,Manifesto!$D$6:$D$105,$A21,Manifesto!$C$6:$C$105,"Sì",Manifesto!$H$6:$H$105,"&lt;&gt;Annullata"),0))</f>
        <v/>
      </c>
      <c r="M21" s="38">
        <f>IF($A21="","",IF($H21="","",IFERROR($H21-$L21,"")))</f>
        <v/>
      </c>
      <c r="N21" s="25">
        <f>IF($A21="","",IF(COUNTIF($A$6:$A$105,$A21)&gt;1,"Codice duplicato",IF(OR($H21="",$H21&lt;=0),"Inserire capacità",IF($K21="","Inserire stato",IF($M21&lt;0,"Capacità superata",IF($K21="Da confermare","Verificare corsa",IF($K21="Annullata","Corsa annullata","OK")))))))</f>
        <v/>
      </c>
    </row>
    <row r="22" ht="28" customHeight="1">
      <c r="A22" s="15" t="n"/>
      <c r="B22" s="15" t="n"/>
      <c r="C22" s="45" t="n"/>
      <c r="D22" s="46" t="n"/>
      <c r="E22" s="15" t="n"/>
      <c r="F22" s="15" t="n"/>
      <c r="G22" s="15" t="n"/>
      <c r="H22" s="47" t="n"/>
      <c r="I22" s="15" t="n"/>
      <c r="J22" s="15" t="n"/>
      <c r="K22" s="16" t="n"/>
      <c r="L22" s="39">
        <f>IF($A22="","",IFERROR(SUMIFS(Manifesto!$G$6:$G$105,Manifesto!$D$6:$D$105,$A22,Manifesto!$C$6:$C$105,"Sì",Manifesto!$H$6:$H$105,"&lt;&gt;Annullata"),0))</f>
        <v/>
      </c>
      <c r="M22" s="48">
        <f>IF($A22="","",IF($H22="","",IFERROR($H22-$L22,"")))</f>
        <v/>
      </c>
      <c r="N22" s="21">
        <f>IF($A22="","",IF(COUNTIF($A$6:$A$105,$A22)&gt;1,"Codice duplicato",IF(OR($H22="",$H22&lt;=0),"Inserire capacità",IF($K22="","Inserire stato",IF($M22&lt;0,"Capacità superata",IF($K22="Da confermare","Verificare corsa",IF($K22="Annullata","Corsa annullata","OK")))))))</f>
        <v/>
      </c>
    </row>
    <row r="23" ht="28" customHeight="1">
      <c r="A23" s="15" t="n"/>
      <c r="B23" s="15" t="n"/>
      <c r="C23" s="45" t="n"/>
      <c r="D23" s="46" t="n"/>
      <c r="E23" s="15" t="n"/>
      <c r="F23" s="15" t="n"/>
      <c r="G23" s="15" t="n"/>
      <c r="H23" s="47" t="n"/>
      <c r="I23" s="15" t="n"/>
      <c r="J23" s="15" t="n"/>
      <c r="K23" s="16" t="n"/>
      <c r="L23" s="37">
        <f>IF($A23="","",IFERROR(SUMIFS(Manifesto!$G$6:$G$105,Manifesto!$D$6:$D$105,$A23,Manifesto!$C$6:$C$105,"Sì",Manifesto!$H$6:$H$105,"&lt;&gt;Annullata"),0))</f>
        <v/>
      </c>
      <c r="M23" s="38">
        <f>IF($A23="","",IF($H23="","",IFERROR($H23-$L23,"")))</f>
        <v/>
      </c>
      <c r="N23" s="25">
        <f>IF($A23="","",IF(COUNTIF($A$6:$A$105,$A23)&gt;1,"Codice duplicato",IF(OR($H23="",$H23&lt;=0),"Inserire capacità",IF($K23="","Inserire stato",IF($M23&lt;0,"Capacità superata",IF($K23="Da confermare","Verificare corsa",IF($K23="Annullata","Corsa annullata","OK")))))))</f>
        <v/>
      </c>
    </row>
    <row r="24" ht="28" customHeight="1">
      <c r="A24" s="15" t="n"/>
      <c r="B24" s="15" t="n"/>
      <c r="C24" s="45" t="n"/>
      <c r="D24" s="46" t="n"/>
      <c r="E24" s="15" t="n"/>
      <c r="F24" s="15" t="n"/>
      <c r="G24" s="15" t="n"/>
      <c r="H24" s="47" t="n"/>
      <c r="I24" s="15" t="n"/>
      <c r="J24" s="15" t="n"/>
      <c r="K24" s="16" t="n"/>
      <c r="L24" s="39">
        <f>IF($A24="","",IFERROR(SUMIFS(Manifesto!$G$6:$G$105,Manifesto!$D$6:$D$105,$A24,Manifesto!$C$6:$C$105,"Sì",Manifesto!$H$6:$H$105,"&lt;&gt;Annullata"),0))</f>
        <v/>
      </c>
      <c r="M24" s="48">
        <f>IF($A24="","",IF($H24="","",IFERROR($H24-$L24,"")))</f>
        <v/>
      </c>
      <c r="N24" s="21">
        <f>IF($A24="","",IF(COUNTIF($A$6:$A$105,$A24)&gt;1,"Codice duplicato",IF(OR($H24="",$H24&lt;=0),"Inserire capacità",IF($K24="","Inserire stato",IF($M24&lt;0,"Capacità superata",IF($K24="Da confermare","Verificare corsa",IF($K24="Annullata","Corsa annullata","OK")))))))</f>
        <v/>
      </c>
    </row>
    <row r="25" ht="28" customHeight="1">
      <c r="A25" s="15" t="n"/>
      <c r="B25" s="15" t="n"/>
      <c r="C25" s="45" t="n"/>
      <c r="D25" s="46" t="n"/>
      <c r="E25" s="15" t="n"/>
      <c r="F25" s="15" t="n"/>
      <c r="G25" s="15" t="n"/>
      <c r="H25" s="47" t="n"/>
      <c r="I25" s="15" t="n"/>
      <c r="J25" s="15" t="n"/>
      <c r="K25" s="16" t="n"/>
      <c r="L25" s="37">
        <f>IF($A25="","",IFERROR(SUMIFS(Manifesto!$G$6:$G$105,Manifesto!$D$6:$D$105,$A25,Manifesto!$C$6:$C$105,"Sì",Manifesto!$H$6:$H$105,"&lt;&gt;Annullata"),0))</f>
        <v/>
      </c>
      <c r="M25" s="38">
        <f>IF($A25="","",IF($H25="","",IFERROR($H25-$L25,"")))</f>
        <v/>
      </c>
      <c r="N25" s="25">
        <f>IF($A25="","",IF(COUNTIF($A$6:$A$105,$A25)&gt;1,"Codice duplicato",IF(OR($H25="",$H25&lt;=0),"Inserire capacità",IF($K25="","Inserire stato",IF($M25&lt;0,"Capacità superata",IF($K25="Da confermare","Verificare corsa",IF($K25="Annullata","Corsa annullata","OK")))))))</f>
        <v/>
      </c>
    </row>
    <row r="26" ht="28" customHeight="1">
      <c r="A26" s="15" t="n"/>
      <c r="B26" s="15" t="n"/>
      <c r="C26" s="45" t="n"/>
      <c r="D26" s="46" t="n"/>
      <c r="E26" s="15" t="n"/>
      <c r="F26" s="15" t="n"/>
      <c r="G26" s="15" t="n"/>
      <c r="H26" s="47" t="n"/>
      <c r="I26" s="15" t="n"/>
      <c r="J26" s="15" t="n"/>
      <c r="K26" s="16" t="n"/>
      <c r="L26" s="39">
        <f>IF($A26="","",IFERROR(SUMIFS(Manifesto!$G$6:$G$105,Manifesto!$D$6:$D$105,$A26,Manifesto!$C$6:$C$105,"Sì",Manifesto!$H$6:$H$105,"&lt;&gt;Annullata"),0))</f>
        <v/>
      </c>
      <c r="M26" s="48">
        <f>IF($A26="","",IF($H26="","",IFERROR($H26-$L26,"")))</f>
        <v/>
      </c>
      <c r="N26" s="21">
        <f>IF($A26="","",IF(COUNTIF($A$6:$A$105,$A26)&gt;1,"Codice duplicato",IF(OR($H26="",$H26&lt;=0),"Inserire capacità",IF($K26="","Inserire stato",IF($M26&lt;0,"Capacità superata",IF($K26="Da confermare","Verificare corsa",IF($K26="Annullata","Corsa annullata","OK")))))))</f>
        <v/>
      </c>
    </row>
    <row r="27" ht="28" customHeight="1">
      <c r="A27" s="15" t="n"/>
      <c r="B27" s="15" t="n"/>
      <c r="C27" s="45" t="n"/>
      <c r="D27" s="46" t="n"/>
      <c r="E27" s="15" t="n"/>
      <c r="F27" s="15" t="n"/>
      <c r="G27" s="15" t="n"/>
      <c r="H27" s="47" t="n"/>
      <c r="I27" s="15" t="n"/>
      <c r="J27" s="15" t="n"/>
      <c r="K27" s="16" t="n"/>
      <c r="L27" s="37">
        <f>IF($A27="","",IFERROR(SUMIFS(Manifesto!$G$6:$G$105,Manifesto!$D$6:$D$105,$A27,Manifesto!$C$6:$C$105,"Sì",Manifesto!$H$6:$H$105,"&lt;&gt;Annullata"),0))</f>
        <v/>
      </c>
      <c r="M27" s="38">
        <f>IF($A27="","",IF($H27="","",IFERROR($H27-$L27,"")))</f>
        <v/>
      </c>
      <c r="N27" s="25">
        <f>IF($A27="","",IF(COUNTIF($A$6:$A$105,$A27)&gt;1,"Codice duplicato",IF(OR($H27="",$H27&lt;=0),"Inserire capacità",IF($K27="","Inserire stato",IF($M27&lt;0,"Capacità superata",IF($K27="Da confermare","Verificare corsa",IF($K27="Annullata","Corsa annullata","OK")))))))</f>
        <v/>
      </c>
    </row>
    <row r="28" ht="28" customHeight="1">
      <c r="A28" s="15" t="n"/>
      <c r="B28" s="15" t="n"/>
      <c r="C28" s="45" t="n"/>
      <c r="D28" s="46" t="n"/>
      <c r="E28" s="15" t="n"/>
      <c r="F28" s="15" t="n"/>
      <c r="G28" s="15" t="n"/>
      <c r="H28" s="47" t="n"/>
      <c r="I28" s="15" t="n"/>
      <c r="J28" s="15" t="n"/>
      <c r="K28" s="16" t="n"/>
      <c r="L28" s="39">
        <f>IF($A28="","",IFERROR(SUMIFS(Manifesto!$G$6:$G$105,Manifesto!$D$6:$D$105,$A28,Manifesto!$C$6:$C$105,"Sì",Manifesto!$H$6:$H$105,"&lt;&gt;Annullata"),0))</f>
        <v/>
      </c>
      <c r="M28" s="48">
        <f>IF($A28="","",IF($H28="","",IFERROR($H28-$L28,"")))</f>
        <v/>
      </c>
      <c r="N28" s="21">
        <f>IF($A28="","",IF(COUNTIF($A$6:$A$105,$A28)&gt;1,"Codice duplicato",IF(OR($H28="",$H28&lt;=0),"Inserire capacità",IF($K28="","Inserire stato",IF($M28&lt;0,"Capacità superata",IF($K28="Da confermare","Verificare corsa",IF($K28="Annullata","Corsa annullata","OK")))))))</f>
        <v/>
      </c>
    </row>
    <row r="29" ht="28" customHeight="1">
      <c r="A29" s="15" t="n"/>
      <c r="B29" s="15" t="n"/>
      <c r="C29" s="45" t="n"/>
      <c r="D29" s="46" t="n"/>
      <c r="E29" s="15" t="n"/>
      <c r="F29" s="15" t="n"/>
      <c r="G29" s="15" t="n"/>
      <c r="H29" s="47" t="n"/>
      <c r="I29" s="15" t="n"/>
      <c r="J29" s="15" t="n"/>
      <c r="K29" s="16" t="n"/>
      <c r="L29" s="37">
        <f>IF($A29="","",IFERROR(SUMIFS(Manifesto!$G$6:$G$105,Manifesto!$D$6:$D$105,$A29,Manifesto!$C$6:$C$105,"Sì",Manifesto!$H$6:$H$105,"&lt;&gt;Annullata"),0))</f>
        <v/>
      </c>
      <c r="M29" s="38">
        <f>IF($A29="","",IF($H29="","",IFERROR($H29-$L29,"")))</f>
        <v/>
      </c>
      <c r="N29" s="25">
        <f>IF($A29="","",IF(COUNTIF($A$6:$A$105,$A29)&gt;1,"Codice duplicato",IF(OR($H29="",$H29&lt;=0),"Inserire capacità",IF($K29="","Inserire stato",IF($M29&lt;0,"Capacità superata",IF($K29="Da confermare","Verificare corsa",IF($K29="Annullata","Corsa annullata","OK")))))))</f>
        <v/>
      </c>
    </row>
    <row r="30" ht="28" customHeight="1">
      <c r="A30" s="15" t="n"/>
      <c r="B30" s="15" t="n"/>
      <c r="C30" s="45" t="n"/>
      <c r="D30" s="46" t="n"/>
      <c r="E30" s="15" t="n"/>
      <c r="F30" s="15" t="n"/>
      <c r="G30" s="15" t="n"/>
      <c r="H30" s="47" t="n"/>
      <c r="I30" s="15" t="n"/>
      <c r="J30" s="15" t="n"/>
      <c r="K30" s="16" t="n"/>
      <c r="L30" s="39">
        <f>IF($A30="","",IFERROR(SUMIFS(Manifesto!$G$6:$G$105,Manifesto!$D$6:$D$105,$A30,Manifesto!$C$6:$C$105,"Sì",Manifesto!$H$6:$H$105,"&lt;&gt;Annullata"),0))</f>
        <v/>
      </c>
      <c r="M30" s="48">
        <f>IF($A30="","",IF($H30="","",IFERROR($H30-$L30,"")))</f>
        <v/>
      </c>
      <c r="N30" s="21">
        <f>IF($A30="","",IF(COUNTIF($A$6:$A$105,$A30)&gt;1,"Codice duplicato",IF(OR($H30="",$H30&lt;=0),"Inserire capacità",IF($K30="","Inserire stato",IF($M30&lt;0,"Capacità superata",IF($K30="Da confermare","Verificare corsa",IF($K30="Annullata","Corsa annullata","OK")))))))</f>
        <v/>
      </c>
    </row>
    <row r="31" ht="28" customHeight="1">
      <c r="A31" s="15" t="n"/>
      <c r="B31" s="15" t="n"/>
      <c r="C31" s="45" t="n"/>
      <c r="D31" s="46" t="n"/>
      <c r="E31" s="15" t="n"/>
      <c r="F31" s="15" t="n"/>
      <c r="G31" s="15" t="n"/>
      <c r="H31" s="47" t="n"/>
      <c r="I31" s="15" t="n"/>
      <c r="J31" s="15" t="n"/>
      <c r="K31" s="16" t="n"/>
      <c r="L31" s="37">
        <f>IF($A31="","",IFERROR(SUMIFS(Manifesto!$G$6:$G$105,Manifesto!$D$6:$D$105,$A31,Manifesto!$C$6:$C$105,"Sì",Manifesto!$H$6:$H$105,"&lt;&gt;Annullata"),0))</f>
        <v/>
      </c>
      <c r="M31" s="38">
        <f>IF($A31="","",IF($H31="","",IFERROR($H31-$L31,"")))</f>
        <v/>
      </c>
      <c r="N31" s="25">
        <f>IF($A31="","",IF(COUNTIF($A$6:$A$105,$A31)&gt;1,"Codice duplicato",IF(OR($H31="",$H31&lt;=0),"Inserire capacità",IF($K31="","Inserire stato",IF($M31&lt;0,"Capacità superata",IF($K31="Da confermare","Verificare corsa",IF($K31="Annullata","Corsa annullata","OK")))))))</f>
        <v/>
      </c>
    </row>
    <row r="32" ht="28" customHeight="1">
      <c r="A32" s="15" t="n"/>
      <c r="B32" s="15" t="n"/>
      <c r="C32" s="45" t="n"/>
      <c r="D32" s="46" t="n"/>
      <c r="E32" s="15" t="n"/>
      <c r="F32" s="15" t="n"/>
      <c r="G32" s="15" t="n"/>
      <c r="H32" s="47" t="n"/>
      <c r="I32" s="15" t="n"/>
      <c r="J32" s="15" t="n"/>
      <c r="K32" s="16" t="n"/>
      <c r="L32" s="39">
        <f>IF($A32="","",IFERROR(SUMIFS(Manifesto!$G$6:$G$105,Manifesto!$D$6:$D$105,$A32,Manifesto!$C$6:$C$105,"Sì",Manifesto!$H$6:$H$105,"&lt;&gt;Annullata"),0))</f>
        <v/>
      </c>
      <c r="M32" s="48">
        <f>IF($A32="","",IF($H32="","",IFERROR($H32-$L32,"")))</f>
        <v/>
      </c>
      <c r="N32" s="21">
        <f>IF($A32="","",IF(COUNTIF($A$6:$A$105,$A32)&gt;1,"Codice duplicato",IF(OR($H32="",$H32&lt;=0),"Inserire capacità",IF($K32="","Inserire stato",IF($M32&lt;0,"Capacità superata",IF($K32="Da confermare","Verificare corsa",IF($K32="Annullata","Corsa annullata","OK")))))))</f>
        <v/>
      </c>
    </row>
    <row r="33" ht="28" customHeight="1">
      <c r="A33" s="15" t="n"/>
      <c r="B33" s="15" t="n"/>
      <c r="C33" s="45" t="n"/>
      <c r="D33" s="46" t="n"/>
      <c r="E33" s="15" t="n"/>
      <c r="F33" s="15" t="n"/>
      <c r="G33" s="15" t="n"/>
      <c r="H33" s="47" t="n"/>
      <c r="I33" s="15" t="n"/>
      <c r="J33" s="15" t="n"/>
      <c r="K33" s="16" t="n"/>
      <c r="L33" s="37">
        <f>IF($A33="","",IFERROR(SUMIFS(Manifesto!$G$6:$G$105,Manifesto!$D$6:$D$105,$A33,Manifesto!$C$6:$C$105,"Sì",Manifesto!$H$6:$H$105,"&lt;&gt;Annullata"),0))</f>
        <v/>
      </c>
      <c r="M33" s="38">
        <f>IF($A33="","",IF($H33="","",IFERROR($H33-$L33,"")))</f>
        <v/>
      </c>
      <c r="N33" s="25">
        <f>IF($A33="","",IF(COUNTIF($A$6:$A$105,$A33)&gt;1,"Codice duplicato",IF(OR($H33="",$H33&lt;=0),"Inserire capacità",IF($K33="","Inserire stato",IF($M33&lt;0,"Capacità superata",IF($K33="Da confermare","Verificare corsa",IF($K33="Annullata","Corsa annullata","OK")))))))</f>
        <v/>
      </c>
    </row>
    <row r="34" ht="28" customHeight="1">
      <c r="A34" s="15" t="n"/>
      <c r="B34" s="15" t="n"/>
      <c r="C34" s="45" t="n"/>
      <c r="D34" s="46" t="n"/>
      <c r="E34" s="15" t="n"/>
      <c r="F34" s="15" t="n"/>
      <c r="G34" s="15" t="n"/>
      <c r="H34" s="47" t="n"/>
      <c r="I34" s="15" t="n"/>
      <c r="J34" s="15" t="n"/>
      <c r="K34" s="16" t="n"/>
      <c r="L34" s="39">
        <f>IF($A34="","",IFERROR(SUMIFS(Manifesto!$G$6:$G$105,Manifesto!$D$6:$D$105,$A34,Manifesto!$C$6:$C$105,"Sì",Manifesto!$H$6:$H$105,"&lt;&gt;Annullata"),0))</f>
        <v/>
      </c>
      <c r="M34" s="48">
        <f>IF($A34="","",IF($H34="","",IFERROR($H34-$L34,"")))</f>
        <v/>
      </c>
      <c r="N34" s="21">
        <f>IF($A34="","",IF(COUNTIF($A$6:$A$105,$A34)&gt;1,"Codice duplicato",IF(OR($H34="",$H34&lt;=0),"Inserire capacità",IF($K34="","Inserire stato",IF($M34&lt;0,"Capacità superata",IF($K34="Da confermare","Verificare corsa",IF($K34="Annullata","Corsa annullata","OK")))))))</f>
        <v/>
      </c>
    </row>
    <row r="35" ht="28" customHeight="1">
      <c r="A35" s="15" t="n"/>
      <c r="B35" s="15" t="n"/>
      <c r="C35" s="45" t="n"/>
      <c r="D35" s="46" t="n"/>
      <c r="E35" s="15" t="n"/>
      <c r="F35" s="15" t="n"/>
      <c r="G35" s="15" t="n"/>
      <c r="H35" s="47" t="n"/>
      <c r="I35" s="15" t="n"/>
      <c r="J35" s="15" t="n"/>
      <c r="K35" s="16" t="n"/>
      <c r="L35" s="37">
        <f>IF($A35="","",IFERROR(SUMIFS(Manifesto!$G$6:$G$105,Manifesto!$D$6:$D$105,$A35,Manifesto!$C$6:$C$105,"Sì",Manifesto!$H$6:$H$105,"&lt;&gt;Annullata"),0))</f>
        <v/>
      </c>
      <c r="M35" s="38">
        <f>IF($A35="","",IF($H35="","",IFERROR($H35-$L35,"")))</f>
        <v/>
      </c>
      <c r="N35" s="25">
        <f>IF($A35="","",IF(COUNTIF($A$6:$A$105,$A35)&gt;1,"Codice duplicato",IF(OR($H35="",$H35&lt;=0),"Inserire capacità",IF($K35="","Inserire stato",IF($M35&lt;0,"Capacità superata",IF($K35="Da confermare","Verificare corsa",IF($K35="Annullata","Corsa annullata","OK")))))))</f>
        <v/>
      </c>
    </row>
    <row r="36" ht="28" customHeight="1">
      <c r="A36" s="15" t="n"/>
      <c r="B36" s="15" t="n"/>
      <c r="C36" s="45" t="n"/>
      <c r="D36" s="46" t="n"/>
      <c r="E36" s="15" t="n"/>
      <c r="F36" s="15" t="n"/>
      <c r="G36" s="15" t="n"/>
      <c r="H36" s="47" t="n"/>
      <c r="I36" s="15" t="n"/>
      <c r="J36" s="15" t="n"/>
      <c r="K36" s="16" t="n"/>
      <c r="L36" s="39">
        <f>IF($A36="","",IFERROR(SUMIFS(Manifesto!$G$6:$G$105,Manifesto!$D$6:$D$105,$A36,Manifesto!$C$6:$C$105,"Sì",Manifesto!$H$6:$H$105,"&lt;&gt;Annullata"),0))</f>
        <v/>
      </c>
      <c r="M36" s="48">
        <f>IF($A36="","",IF($H36="","",IFERROR($H36-$L36,"")))</f>
        <v/>
      </c>
      <c r="N36" s="21">
        <f>IF($A36="","",IF(COUNTIF($A$6:$A$105,$A36)&gt;1,"Codice duplicato",IF(OR($H36="",$H36&lt;=0),"Inserire capacità",IF($K36="","Inserire stato",IF($M36&lt;0,"Capacità superata",IF($K36="Da confermare","Verificare corsa",IF($K36="Annullata","Corsa annullata","OK")))))))</f>
        <v/>
      </c>
    </row>
    <row r="37" ht="28" customHeight="1">
      <c r="A37" s="15" t="n"/>
      <c r="B37" s="15" t="n"/>
      <c r="C37" s="45" t="n"/>
      <c r="D37" s="46" t="n"/>
      <c r="E37" s="15" t="n"/>
      <c r="F37" s="15" t="n"/>
      <c r="G37" s="15" t="n"/>
      <c r="H37" s="47" t="n"/>
      <c r="I37" s="15" t="n"/>
      <c r="J37" s="15" t="n"/>
      <c r="K37" s="16" t="n"/>
      <c r="L37" s="37">
        <f>IF($A37="","",IFERROR(SUMIFS(Manifesto!$G$6:$G$105,Manifesto!$D$6:$D$105,$A37,Manifesto!$C$6:$C$105,"Sì",Manifesto!$H$6:$H$105,"&lt;&gt;Annullata"),0))</f>
        <v/>
      </c>
      <c r="M37" s="38">
        <f>IF($A37="","",IF($H37="","",IFERROR($H37-$L37,"")))</f>
        <v/>
      </c>
      <c r="N37" s="25">
        <f>IF($A37="","",IF(COUNTIF($A$6:$A$105,$A37)&gt;1,"Codice duplicato",IF(OR($H37="",$H37&lt;=0),"Inserire capacità",IF($K37="","Inserire stato",IF($M37&lt;0,"Capacità superata",IF($K37="Da confermare","Verificare corsa",IF($K37="Annullata","Corsa annullata","OK")))))))</f>
        <v/>
      </c>
    </row>
    <row r="38" ht="28" customHeight="1">
      <c r="A38" s="15" t="n"/>
      <c r="B38" s="15" t="n"/>
      <c r="C38" s="45" t="n"/>
      <c r="D38" s="46" t="n"/>
      <c r="E38" s="15" t="n"/>
      <c r="F38" s="15" t="n"/>
      <c r="G38" s="15" t="n"/>
      <c r="H38" s="47" t="n"/>
      <c r="I38" s="15" t="n"/>
      <c r="J38" s="15" t="n"/>
      <c r="K38" s="16" t="n"/>
      <c r="L38" s="39">
        <f>IF($A38="","",IFERROR(SUMIFS(Manifesto!$G$6:$G$105,Manifesto!$D$6:$D$105,$A38,Manifesto!$C$6:$C$105,"Sì",Manifesto!$H$6:$H$105,"&lt;&gt;Annullata"),0))</f>
        <v/>
      </c>
      <c r="M38" s="48">
        <f>IF($A38="","",IF($H38="","",IFERROR($H38-$L38,"")))</f>
        <v/>
      </c>
      <c r="N38" s="21">
        <f>IF($A38="","",IF(COUNTIF($A$6:$A$105,$A38)&gt;1,"Codice duplicato",IF(OR($H38="",$H38&lt;=0),"Inserire capacità",IF($K38="","Inserire stato",IF($M38&lt;0,"Capacità superata",IF($K38="Da confermare","Verificare corsa",IF($K38="Annullata","Corsa annullata","OK")))))))</f>
        <v/>
      </c>
    </row>
    <row r="39" ht="28" customHeight="1">
      <c r="A39" s="15" t="n"/>
      <c r="B39" s="15" t="n"/>
      <c r="C39" s="45" t="n"/>
      <c r="D39" s="46" t="n"/>
      <c r="E39" s="15" t="n"/>
      <c r="F39" s="15" t="n"/>
      <c r="G39" s="15" t="n"/>
      <c r="H39" s="47" t="n"/>
      <c r="I39" s="15" t="n"/>
      <c r="J39" s="15" t="n"/>
      <c r="K39" s="16" t="n"/>
      <c r="L39" s="37">
        <f>IF($A39="","",IFERROR(SUMIFS(Manifesto!$G$6:$G$105,Manifesto!$D$6:$D$105,$A39,Manifesto!$C$6:$C$105,"Sì",Manifesto!$H$6:$H$105,"&lt;&gt;Annullata"),0))</f>
        <v/>
      </c>
      <c r="M39" s="38">
        <f>IF($A39="","",IF($H39="","",IFERROR($H39-$L39,"")))</f>
        <v/>
      </c>
      <c r="N39" s="25">
        <f>IF($A39="","",IF(COUNTIF($A$6:$A$105,$A39)&gt;1,"Codice duplicato",IF(OR($H39="",$H39&lt;=0),"Inserire capacità",IF($K39="","Inserire stato",IF($M39&lt;0,"Capacità superata",IF($K39="Da confermare","Verificare corsa",IF($K39="Annullata","Corsa annullata","OK")))))))</f>
        <v/>
      </c>
    </row>
    <row r="40" ht="28" customHeight="1">
      <c r="A40" s="15" t="n"/>
      <c r="B40" s="15" t="n"/>
      <c r="C40" s="45" t="n"/>
      <c r="D40" s="46" t="n"/>
      <c r="E40" s="15" t="n"/>
      <c r="F40" s="15" t="n"/>
      <c r="G40" s="15" t="n"/>
      <c r="H40" s="47" t="n"/>
      <c r="I40" s="15" t="n"/>
      <c r="J40" s="15" t="n"/>
      <c r="K40" s="16" t="n"/>
      <c r="L40" s="39">
        <f>IF($A40="","",IFERROR(SUMIFS(Manifesto!$G$6:$G$105,Manifesto!$D$6:$D$105,$A40,Manifesto!$C$6:$C$105,"Sì",Manifesto!$H$6:$H$105,"&lt;&gt;Annullata"),0))</f>
        <v/>
      </c>
      <c r="M40" s="48">
        <f>IF($A40="","",IF($H40="","",IFERROR($H40-$L40,"")))</f>
        <v/>
      </c>
      <c r="N40" s="21">
        <f>IF($A40="","",IF(COUNTIF($A$6:$A$105,$A40)&gt;1,"Codice duplicato",IF(OR($H40="",$H40&lt;=0),"Inserire capacità",IF($K40="","Inserire stato",IF($M40&lt;0,"Capacità superata",IF($K40="Da confermare","Verificare corsa",IF($K40="Annullata","Corsa annullata","OK")))))))</f>
        <v/>
      </c>
    </row>
    <row r="41" ht="28" customHeight="1">
      <c r="A41" s="15" t="n"/>
      <c r="B41" s="15" t="n"/>
      <c r="C41" s="45" t="n"/>
      <c r="D41" s="46" t="n"/>
      <c r="E41" s="15" t="n"/>
      <c r="F41" s="15" t="n"/>
      <c r="G41" s="15" t="n"/>
      <c r="H41" s="47" t="n"/>
      <c r="I41" s="15" t="n"/>
      <c r="J41" s="15" t="n"/>
      <c r="K41" s="16" t="n"/>
      <c r="L41" s="37">
        <f>IF($A41="","",IFERROR(SUMIFS(Manifesto!$G$6:$G$105,Manifesto!$D$6:$D$105,$A41,Manifesto!$C$6:$C$105,"Sì",Manifesto!$H$6:$H$105,"&lt;&gt;Annullata"),0))</f>
        <v/>
      </c>
      <c r="M41" s="38">
        <f>IF($A41="","",IF($H41="","",IFERROR($H41-$L41,"")))</f>
        <v/>
      </c>
      <c r="N41" s="25">
        <f>IF($A41="","",IF(COUNTIF($A$6:$A$105,$A41)&gt;1,"Codice duplicato",IF(OR($H41="",$H41&lt;=0),"Inserire capacità",IF($K41="","Inserire stato",IF($M41&lt;0,"Capacità superata",IF($K41="Da confermare","Verificare corsa",IF($K41="Annullata","Corsa annullata","OK")))))))</f>
        <v/>
      </c>
    </row>
    <row r="42" ht="28" customHeight="1">
      <c r="A42" s="15" t="n"/>
      <c r="B42" s="15" t="n"/>
      <c r="C42" s="45" t="n"/>
      <c r="D42" s="46" t="n"/>
      <c r="E42" s="15" t="n"/>
      <c r="F42" s="15" t="n"/>
      <c r="G42" s="15" t="n"/>
      <c r="H42" s="47" t="n"/>
      <c r="I42" s="15" t="n"/>
      <c r="J42" s="15" t="n"/>
      <c r="K42" s="16" t="n"/>
      <c r="L42" s="39">
        <f>IF($A42="","",IFERROR(SUMIFS(Manifesto!$G$6:$G$105,Manifesto!$D$6:$D$105,$A42,Manifesto!$C$6:$C$105,"Sì",Manifesto!$H$6:$H$105,"&lt;&gt;Annullata"),0))</f>
        <v/>
      </c>
      <c r="M42" s="48">
        <f>IF($A42="","",IF($H42="","",IFERROR($H42-$L42,"")))</f>
        <v/>
      </c>
      <c r="N42" s="21">
        <f>IF($A42="","",IF(COUNTIF($A$6:$A$105,$A42)&gt;1,"Codice duplicato",IF(OR($H42="",$H42&lt;=0),"Inserire capacità",IF($K42="","Inserire stato",IF($M42&lt;0,"Capacità superata",IF($K42="Da confermare","Verificare corsa",IF($K42="Annullata","Corsa annullata","OK")))))))</f>
        <v/>
      </c>
    </row>
    <row r="43" ht="28" customHeight="1">
      <c r="A43" s="15" t="n"/>
      <c r="B43" s="15" t="n"/>
      <c r="C43" s="45" t="n"/>
      <c r="D43" s="46" t="n"/>
      <c r="E43" s="15" t="n"/>
      <c r="F43" s="15" t="n"/>
      <c r="G43" s="15" t="n"/>
      <c r="H43" s="47" t="n"/>
      <c r="I43" s="15" t="n"/>
      <c r="J43" s="15" t="n"/>
      <c r="K43" s="16" t="n"/>
      <c r="L43" s="37">
        <f>IF($A43="","",IFERROR(SUMIFS(Manifesto!$G$6:$G$105,Manifesto!$D$6:$D$105,$A43,Manifesto!$C$6:$C$105,"Sì",Manifesto!$H$6:$H$105,"&lt;&gt;Annullata"),0))</f>
        <v/>
      </c>
      <c r="M43" s="38">
        <f>IF($A43="","",IF($H43="","",IFERROR($H43-$L43,"")))</f>
        <v/>
      </c>
      <c r="N43" s="25">
        <f>IF($A43="","",IF(COUNTIF($A$6:$A$105,$A43)&gt;1,"Codice duplicato",IF(OR($H43="",$H43&lt;=0),"Inserire capacità",IF($K43="","Inserire stato",IF($M43&lt;0,"Capacità superata",IF($K43="Da confermare","Verificare corsa",IF($K43="Annullata","Corsa annullata","OK")))))))</f>
        <v/>
      </c>
    </row>
    <row r="44" ht="28" customHeight="1">
      <c r="A44" s="15" t="n"/>
      <c r="B44" s="15" t="n"/>
      <c r="C44" s="45" t="n"/>
      <c r="D44" s="46" t="n"/>
      <c r="E44" s="15" t="n"/>
      <c r="F44" s="15" t="n"/>
      <c r="G44" s="15" t="n"/>
      <c r="H44" s="47" t="n"/>
      <c r="I44" s="15" t="n"/>
      <c r="J44" s="15" t="n"/>
      <c r="K44" s="16" t="n"/>
      <c r="L44" s="39">
        <f>IF($A44="","",IFERROR(SUMIFS(Manifesto!$G$6:$G$105,Manifesto!$D$6:$D$105,$A44,Manifesto!$C$6:$C$105,"Sì",Manifesto!$H$6:$H$105,"&lt;&gt;Annullata"),0))</f>
        <v/>
      </c>
      <c r="M44" s="48">
        <f>IF($A44="","",IF($H44="","",IFERROR($H44-$L44,"")))</f>
        <v/>
      </c>
      <c r="N44" s="21">
        <f>IF($A44="","",IF(COUNTIF($A$6:$A$105,$A44)&gt;1,"Codice duplicato",IF(OR($H44="",$H44&lt;=0),"Inserire capacità",IF($K44="","Inserire stato",IF($M44&lt;0,"Capacità superata",IF($K44="Da confermare","Verificare corsa",IF($K44="Annullata","Corsa annullata","OK")))))))</f>
        <v/>
      </c>
    </row>
    <row r="45" ht="28" customHeight="1">
      <c r="A45" s="15" t="n"/>
      <c r="B45" s="15" t="n"/>
      <c r="C45" s="45" t="n"/>
      <c r="D45" s="46" t="n"/>
      <c r="E45" s="15" t="n"/>
      <c r="F45" s="15" t="n"/>
      <c r="G45" s="15" t="n"/>
      <c r="H45" s="47" t="n"/>
      <c r="I45" s="15" t="n"/>
      <c r="J45" s="15" t="n"/>
      <c r="K45" s="16" t="n"/>
      <c r="L45" s="37">
        <f>IF($A45="","",IFERROR(SUMIFS(Manifesto!$G$6:$G$105,Manifesto!$D$6:$D$105,$A45,Manifesto!$C$6:$C$105,"Sì",Manifesto!$H$6:$H$105,"&lt;&gt;Annullata"),0))</f>
        <v/>
      </c>
      <c r="M45" s="38">
        <f>IF($A45="","",IF($H45="","",IFERROR($H45-$L45,"")))</f>
        <v/>
      </c>
      <c r="N45" s="25">
        <f>IF($A45="","",IF(COUNTIF($A$6:$A$105,$A45)&gt;1,"Codice duplicato",IF(OR($H45="",$H45&lt;=0),"Inserire capacità",IF($K45="","Inserire stato",IF($M45&lt;0,"Capacità superata",IF($K45="Da confermare","Verificare corsa",IF($K45="Annullata","Corsa annullata","OK")))))))</f>
        <v/>
      </c>
    </row>
    <row r="46" ht="28" customHeight="1">
      <c r="A46" s="15" t="n"/>
      <c r="B46" s="15" t="n"/>
      <c r="C46" s="45" t="n"/>
      <c r="D46" s="46" t="n"/>
      <c r="E46" s="15" t="n"/>
      <c r="F46" s="15" t="n"/>
      <c r="G46" s="15" t="n"/>
      <c r="H46" s="47" t="n"/>
      <c r="I46" s="15" t="n"/>
      <c r="J46" s="15" t="n"/>
      <c r="K46" s="16" t="n"/>
      <c r="L46" s="39">
        <f>IF($A46="","",IFERROR(SUMIFS(Manifesto!$G$6:$G$105,Manifesto!$D$6:$D$105,$A46,Manifesto!$C$6:$C$105,"Sì",Manifesto!$H$6:$H$105,"&lt;&gt;Annullata"),0))</f>
        <v/>
      </c>
      <c r="M46" s="48">
        <f>IF($A46="","",IF($H46="","",IFERROR($H46-$L46,"")))</f>
        <v/>
      </c>
      <c r="N46" s="21">
        <f>IF($A46="","",IF(COUNTIF($A$6:$A$105,$A46)&gt;1,"Codice duplicato",IF(OR($H46="",$H46&lt;=0),"Inserire capacità",IF($K46="","Inserire stato",IF($M46&lt;0,"Capacità superata",IF($K46="Da confermare","Verificare corsa",IF($K46="Annullata","Corsa annullata","OK")))))))</f>
        <v/>
      </c>
    </row>
    <row r="47" ht="28" customHeight="1">
      <c r="A47" s="15" t="n"/>
      <c r="B47" s="15" t="n"/>
      <c r="C47" s="45" t="n"/>
      <c r="D47" s="46" t="n"/>
      <c r="E47" s="15" t="n"/>
      <c r="F47" s="15" t="n"/>
      <c r="G47" s="15" t="n"/>
      <c r="H47" s="47" t="n"/>
      <c r="I47" s="15" t="n"/>
      <c r="J47" s="15" t="n"/>
      <c r="K47" s="16" t="n"/>
      <c r="L47" s="37">
        <f>IF($A47="","",IFERROR(SUMIFS(Manifesto!$G$6:$G$105,Manifesto!$D$6:$D$105,$A47,Manifesto!$C$6:$C$105,"Sì",Manifesto!$H$6:$H$105,"&lt;&gt;Annullata"),0))</f>
        <v/>
      </c>
      <c r="M47" s="38">
        <f>IF($A47="","",IF($H47="","",IFERROR($H47-$L47,"")))</f>
        <v/>
      </c>
      <c r="N47" s="25">
        <f>IF($A47="","",IF(COUNTIF($A$6:$A$105,$A47)&gt;1,"Codice duplicato",IF(OR($H47="",$H47&lt;=0),"Inserire capacità",IF($K47="","Inserire stato",IF($M47&lt;0,"Capacità superata",IF($K47="Da confermare","Verificare corsa",IF($K47="Annullata","Corsa annullata","OK")))))))</f>
        <v/>
      </c>
    </row>
    <row r="48" ht="28" customHeight="1">
      <c r="A48" s="15" t="n"/>
      <c r="B48" s="15" t="n"/>
      <c r="C48" s="45" t="n"/>
      <c r="D48" s="46" t="n"/>
      <c r="E48" s="15" t="n"/>
      <c r="F48" s="15" t="n"/>
      <c r="G48" s="15" t="n"/>
      <c r="H48" s="47" t="n"/>
      <c r="I48" s="15" t="n"/>
      <c r="J48" s="15" t="n"/>
      <c r="K48" s="16" t="n"/>
      <c r="L48" s="39">
        <f>IF($A48="","",IFERROR(SUMIFS(Manifesto!$G$6:$G$105,Manifesto!$D$6:$D$105,$A48,Manifesto!$C$6:$C$105,"Sì",Manifesto!$H$6:$H$105,"&lt;&gt;Annullata"),0))</f>
        <v/>
      </c>
      <c r="M48" s="48">
        <f>IF($A48="","",IF($H48="","",IFERROR($H48-$L48,"")))</f>
        <v/>
      </c>
      <c r="N48" s="21">
        <f>IF($A48="","",IF(COUNTIF($A$6:$A$105,$A48)&gt;1,"Codice duplicato",IF(OR($H48="",$H48&lt;=0),"Inserire capacità",IF($K48="","Inserire stato",IF($M48&lt;0,"Capacità superata",IF($K48="Da confermare","Verificare corsa",IF($K48="Annullata","Corsa annullata","OK")))))))</f>
        <v/>
      </c>
    </row>
    <row r="49" ht="28" customHeight="1">
      <c r="A49" s="15" t="n"/>
      <c r="B49" s="15" t="n"/>
      <c r="C49" s="45" t="n"/>
      <c r="D49" s="46" t="n"/>
      <c r="E49" s="15" t="n"/>
      <c r="F49" s="15" t="n"/>
      <c r="G49" s="15" t="n"/>
      <c r="H49" s="47" t="n"/>
      <c r="I49" s="15" t="n"/>
      <c r="J49" s="15" t="n"/>
      <c r="K49" s="16" t="n"/>
      <c r="L49" s="37">
        <f>IF($A49="","",IFERROR(SUMIFS(Manifesto!$G$6:$G$105,Manifesto!$D$6:$D$105,$A49,Manifesto!$C$6:$C$105,"Sì",Manifesto!$H$6:$H$105,"&lt;&gt;Annullata"),0))</f>
        <v/>
      </c>
      <c r="M49" s="38">
        <f>IF($A49="","",IF($H49="","",IFERROR($H49-$L49,"")))</f>
        <v/>
      </c>
      <c r="N49" s="25">
        <f>IF($A49="","",IF(COUNTIF($A$6:$A$105,$A49)&gt;1,"Codice duplicato",IF(OR($H49="",$H49&lt;=0),"Inserire capacità",IF($K49="","Inserire stato",IF($M49&lt;0,"Capacità superata",IF($K49="Da confermare","Verificare corsa",IF($K49="Annullata","Corsa annullata","OK")))))))</f>
        <v/>
      </c>
    </row>
    <row r="50" ht="28" customHeight="1">
      <c r="A50" s="15" t="n"/>
      <c r="B50" s="15" t="n"/>
      <c r="C50" s="45" t="n"/>
      <c r="D50" s="46" t="n"/>
      <c r="E50" s="15" t="n"/>
      <c r="F50" s="15" t="n"/>
      <c r="G50" s="15" t="n"/>
      <c r="H50" s="47" t="n"/>
      <c r="I50" s="15" t="n"/>
      <c r="J50" s="15" t="n"/>
      <c r="K50" s="16" t="n"/>
      <c r="L50" s="39">
        <f>IF($A50="","",IFERROR(SUMIFS(Manifesto!$G$6:$G$105,Manifesto!$D$6:$D$105,$A50,Manifesto!$C$6:$C$105,"Sì",Manifesto!$H$6:$H$105,"&lt;&gt;Annullata"),0))</f>
        <v/>
      </c>
      <c r="M50" s="48">
        <f>IF($A50="","",IF($H50="","",IFERROR($H50-$L50,"")))</f>
        <v/>
      </c>
      <c r="N50" s="21">
        <f>IF($A50="","",IF(COUNTIF($A$6:$A$105,$A50)&gt;1,"Codice duplicato",IF(OR($H50="",$H50&lt;=0),"Inserire capacità",IF($K50="","Inserire stato",IF($M50&lt;0,"Capacità superata",IF($K50="Da confermare","Verificare corsa",IF($K50="Annullata","Corsa annullata","OK")))))))</f>
        <v/>
      </c>
    </row>
    <row r="51" ht="28" customHeight="1">
      <c r="A51" s="15" t="n"/>
      <c r="B51" s="15" t="n"/>
      <c r="C51" s="45" t="n"/>
      <c r="D51" s="46" t="n"/>
      <c r="E51" s="15" t="n"/>
      <c r="F51" s="15" t="n"/>
      <c r="G51" s="15" t="n"/>
      <c r="H51" s="47" t="n"/>
      <c r="I51" s="15" t="n"/>
      <c r="J51" s="15" t="n"/>
      <c r="K51" s="16" t="n"/>
      <c r="L51" s="37">
        <f>IF($A51="","",IFERROR(SUMIFS(Manifesto!$G$6:$G$105,Manifesto!$D$6:$D$105,$A51,Manifesto!$C$6:$C$105,"Sì",Manifesto!$H$6:$H$105,"&lt;&gt;Annullata"),0))</f>
        <v/>
      </c>
      <c r="M51" s="38">
        <f>IF($A51="","",IF($H51="","",IFERROR($H51-$L51,"")))</f>
        <v/>
      </c>
      <c r="N51" s="25">
        <f>IF($A51="","",IF(COUNTIF($A$6:$A$105,$A51)&gt;1,"Codice duplicato",IF(OR($H51="",$H51&lt;=0),"Inserire capacità",IF($K51="","Inserire stato",IF($M51&lt;0,"Capacità superata",IF($K51="Da confermare","Verificare corsa",IF($K51="Annullata","Corsa annullata","OK")))))))</f>
        <v/>
      </c>
    </row>
    <row r="52" ht="28" customHeight="1">
      <c r="A52" s="15" t="n"/>
      <c r="B52" s="15" t="n"/>
      <c r="C52" s="45" t="n"/>
      <c r="D52" s="46" t="n"/>
      <c r="E52" s="15" t="n"/>
      <c r="F52" s="15" t="n"/>
      <c r="G52" s="15" t="n"/>
      <c r="H52" s="47" t="n"/>
      <c r="I52" s="15" t="n"/>
      <c r="J52" s="15" t="n"/>
      <c r="K52" s="16" t="n"/>
      <c r="L52" s="39">
        <f>IF($A52="","",IFERROR(SUMIFS(Manifesto!$G$6:$G$105,Manifesto!$D$6:$D$105,$A52,Manifesto!$C$6:$C$105,"Sì",Manifesto!$H$6:$H$105,"&lt;&gt;Annullata"),0))</f>
        <v/>
      </c>
      <c r="M52" s="48">
        <f>IF($A52="","",IF($H52="","",IFERROR($H52-$L52,"")))</f>
        <v/>
      </c>
      <c r="N52" s="21">
        <f>IF($A52="","",IF(COUNTIF($A$6:$A$105,$A52)&gt;1,"Codice duplicato",IF(OR($H52="",$H52&lt;=0),"Inserire capacità",IF($K52="","Inserire stato",IF($M52&lt;0,"Capacità superata",IF($K52="Da confermare","Verificare corsa",IF($K52="Annullata","Corsa annullata","OK")))))))</f>
        <v/>
      </c>
    </row>
    <row r="53" ht="28" customHeight="1">
      <c r="A53" s="15" t="n"/>
      <c r="B53" s="15" t="n"/>
      <c r="C53" s="45" t="n"/>
      <c r="D53" s="46" t="n"/>
      <c r="E53" s="15" t="n"/>
      <c r="F53" s="15" t="n"/>
      <c r="G53" s="15" t="n"/>
      <c r="H53" s="47" t="n"/>
      <c r="I53" s="15" t="n"/>
      <c r="J53" s="15" t="n"/>
      <c r="K53" s="16" t="n"/>
      <c r="L53" s="37">
        <f>IF($A53="","",IFERROR(SUMIFS(Manifesto!$G$6:$G$105,Manifesto!$D$6:$D$105,$A53,Manifesto!$C$6:$C$105,"Sì",Manifesto!$H$6:$H$105,"&lt;&gt;Annullata"),0))</f>
        <v/>
      </c>
      <c r="M53" s="38">
        <f>IF($A53="","",IF($H53="","",IFERROR($H53-$L53,"")))</f>
        <v/>
      </c>
      <c r="N53" s="25">
        <f>IF($A53="","",IF(COUNTIF($A$6:$A$105,$A53)&gt;1,"Codice duplicato",IF(OR($H53="",$H53&lt;=0),"Inserire capacità",IF($K53="","Inserire stato",IF($M53&lt;0,"Capacità superata",IF($K53="Da confermare","Verificare corsa",IF($K53="Annullata","Corsa annullata","OK")))))))</f>
        <v/>
      </c>
    </row>
    <row r="54" ht="28" customHeight="1">
      <c r="A54" s="15" t="n"/>
      <c r="B54" s="15" t="n"/>
      <c r="C54" s="45" t="n"/>
      <c r="D54" s="46" t="n"/>
      <c r="E54" s="15" t="n"/>
      <c r="F54" s="15" t="n"/>
      <c r="G54" s="15" t="n"/>
      <c r="H54" s="47" t="n"/>
      <c r="I54" s="15" t="n"/>
      <c r="J54" s="15" t="n"/>
      <c r="K54" s="16" t="n"/>
      <c r="L54" s="39">
        <f>IF($A54="","",IFERROR(SUMIFS(Manifesto!$G$6:$G$105,Manifesto!$D$6:$D$105,$A54,Manifesto!$C$6:$C$105,"Sì",Manifesto!$H$6:$H$105,"&lt;&gt;Annullata"),0))</f>
        <v/>
      </c>
      <c r="M54" s="48">
        <f>IF($A54="","",IF($H54="","",IFERROR($H54-$L54,"")))</f>
        <v/>
      </c>
      <c r="N54" s="21">
        <f>IF($A54="","",IF(COUNTIF($A$6:$A$105,$A54)&gt;1,"Codice duplicato",IF(OR($H54="",$H54&lt;=0),"Inserire capacità",IF($K54="","Inserire stato",IF($M54&lt;0,"Capacità superata",IF($K54="Da confermare","Verificare corsa",IF($K54="Annullata","Corsa annullata","OK")))))))</f>
        <v/>
      </c>
    </row>
    <row r="55" ht="28" customHeight="1">
      <c r="A55" s="15" t="n"/>
      <c r="B55" s="15" t="n"/>
      <c r="C55" s="45" t="n"/>
      <c r="D55" s="46" t="n"/>
      <c r="E55" s="15" t="n"/>
      <c r="F55" s="15" t="n"/>
      <c r="G55" s="15" t="n"/>
      <c r="H55" s="47" t="n"/>
      <c r="I55" s="15" t="n"/>
      <c r="J55" s="15" t="n"/>
      <c r="K55" s="16" t="n"/>
      <c r="L55" s="37">
        <f>IF($A55="","",IFERROR(SUMIFS(Manifesto!$G$6:$G$105,Manifesto!$D$6:$D$105,$A55,Manifesto!$C$6:$C$105,"Sì",Manifesto!$H$6:$H$105,"&lt;&gt;Annullata"),0))</f>
        <v/>
      </c>
      <c r="M55" s="38">
        <f>IF($A55="","",IF($H55="","",IFERROR($H55-$L55,"")))</f>
        <v/>
      </c>
      <c r="N55" s="25">
        <f>IF($A55="","",IF(COUNTIF($A$6:$A$105,$A55)&gt;1,"Codice duplicato",IF(OR($H55="",$H55&lt;=0),"Inserire capacità",IF($K55="","Inserire stato",IF($M55&lt;0,"Capacità superata",IF($K55="Da confermare","Verificare corsa",IF($K55="Annullata","Corsa annullata","OK")))))))</f>
        <v/>
      </c>
    </row>
    <row r="56" ht="28" customHeight="1">
      <c r="A56" s="15" t="n"/>
      <c r="B56" s="15" t="n"/>
      <c r="C56" s="45" t="n"/>
      <c r="D56" s="46" t="n"/>
      <c r="E56" s="15" t="n"/>
      <c r="F56" s="15" t="n"/>
      <c r="G56" s="15" t="n"/>
      <c r="H56" s="47" t="n"/>
      <c r="I56" s="15" t="n"/>
      <c r="J56" s="15" t="n"/>
      <c r="K56" s="16" t="n"/>
      <c r="L56" s="39">
        <f>IF($A56="","",IFERROR(SUMIFS(Manifesto!$G$6:$G$105,Manifesto!$D$6:$D$105,$A56,Manifesto!$C$6:$C$105,"Sì",Manifesto!$H$6:$H$105,"&lt;&gt;Annullata"),0))</f>
        <v/>
      </c>
      <c r="M56" s="48">
        <f>IF($A56="","",IF($H56="","",IFERROR($H56-$L56,"")))</f>
        <v/>
      </c>
      <c r="N56" s="21">
        <f>IF($A56="","",IF(COUNTIF($A$6:$A$105,$A56)&gt;1,"Codice duplicato",IF(OR($H56="",$H56&lt;=0),"Inserire capacità",IF($K56="","Inserire stato",IF($M56&lt;0,"Capacità superata",IF($K56="Da confermare","Verificare corsa",IF($K56="Annullata","Corsa annullata","OK")))))))</f>
        <v/>
      </c>
    </row>
    <row r="57" ht="28" customHeight="1">
      <c r="A57" s="15" t="n"/>
      <c r="B57" s="15" t="n"/>
      <c r="C57" s="45" t="n"/>
      <c r="D57" s="46" t="n"/>
      <c r="E57" s="15" t="n"/>
      <c r="F57" s="15" t="n"/>
      <c r="G57" s="15" t="n"/>
      <c r="H57" s="47" t="n"/>
      <c r="I57" s="15" t="n"/>
      <c r="J57" s="15" t="n"/>
      <c r="K57" s="16" t="n"/>
      <c r="L57" s="37">
        <f>IF($A57="","",IFERROR(SUMIFS(Manifesto!$G$6:$G$105,Manifesto!$D$6:$D$105,$A57,Manifesto!$C$6:$C$105,"Sì",Manifesto!$H$6:$H$105,"&lt;&gt;Annullata"),0))</f>
        <v/>
      </c>
      <c r="M57" s="38">
        <f>IF($A57="","",IF($H57="","",IFERROR($H57-$L57,"")))</f>
        <v/>
      </c>
      <c r="N57" s="25">
        <f>IF($A57="","",IF(COUNTIF($A$6:$A$105,$A57)&gt;1,"Codice duplicato",IF(OR($H57="",$H57&lt;=0),"Inserire capacità",IF($K57="","Inserire stato",IF($M57&lt;0,"Capacità superata",IF($K57="Da confermare","Verificare corsa",IF($K57="Annullata","Corsa annullata","OK")))))))</f>
        <v/>
      </c>
    </row>
    <row r="58" ht="28" customHeight="1">
      <c r="A58" s="15" t="n"/>
      <c r="B58" s="15" t="n"/>
      <c r="C58" s="45" t="n"/>
      <c r="D58" s="46" t="n"/>
      <c r="E58" s="15" t="n"/>
      <c r="F58" s="15" t="n"/>
      <c r="G58" s="15" t="n"/>
      <c r="H58" s="47" t="n"/>
      <c r="I58" s="15" t="n"/>
      <c r="J58" s="15" t="n"/>
      <c r="K58" s="16" t="n"/>
      <c r="L58" s="39">
        <f>IF($A58="","",IFERROR(SUMIFS(Manifesto!$G$6:$G$105,Manifesto!$D$6:$D$105,$A58,Manifesto!$C$6:$C$105,"Sì",Manifesto!$H$6:$H$105,"&lt;&gt;Annullata"),0))</f>
        <v/>
      </c>
      <c r="M58" s="48">
        <f>IF($A58="","",IF($H58="","",IFERROR($H58-$L58,"")))</f>
        <v/>
      </c>
      <c r="N58" s="21">
        <f>IF($A58="","",IF(COUNTIF($A$6:$A$105,$A58)&gt;1,"Codice duplicato",IF(OR($H58="",$H58&lt;=0),"Inserire capacità",IF($K58="","Inserire stato",IF($M58&lt;0,"Capacità superata",IF($K58="Da confermare","Verificare corsa",IF($K58="Annullata","Corsa annullata","OK")))))))</f>
        <v/>
      </c>
    </row>
    <row r="59" ht="28" customHeight="1">
      <c r="A59" s="15" t="n"/>
      <c r="B59" s="15" t="n"/>
      <c r="C59" s="45" t="n"/>
      <c r="D59" s="46" t="n"/>
      <c r="E59" s="15" t="n"/>
      <c r="F59" s="15" t="n"/>
      <c r="G59" s="15" t="n"/>
      <c r="H59" s="47" t="n"/>
      <c r="I59" s="15" t="n"/>
      <c r="J59" s="15" t="n"/>
      <c r="K59" s="16" t="n"/>
      <c r="L59" s="37">
        <f>IF($A59="","",IFERROR(SUMIFS(Manifesto!$G$6:$G$105,Manifesto!$D$6:$D$105,$A59,Manifesto!$C$6:$C$105,"Sì",Manifesto!$H$6:$H$105,"&lt;&gt;Annullata"),0))</f>
        <v/>
      </c>
      <c r="M59" s="38">
        <f>IF($A59="","",IF($H59="","",IFERROR($H59-$L59,"")))</f>
        <v/>
      </c>
      <c r="N59" s="25">
        <f>IF($A59="","",IF(COUNTIF($A$6:$A$105,$A59)&gt;1,"Codice duplicato",IF(OR($H59="",$H59&lt;=0),"Inserire capacità",IF($K59="","Inserire stato",IF($M59&lt;0,"Capacità superata",IF($K59="Da confermare","Verificare corsa",IF($K59="Annullata","Corsa annullata","OK")))))))</f>
        <v/>
      </c>
    </row>
    <row r="60" ht="28" customHeight="1">
      <c r="A60" s="15" t="n"/>
      <c r="B60" s="15" t="n"/>
      <c r="C60" s="45" t="n"/>
      <c r="D60" s="46" t="n"/>
      <c r="E60" s="15" t="n"/>
      <c r="F60" s="15" t="n"/>
      <c r="G60" s="15" t="n"/>
      <c r="H60" s="47" t="n"/>
      <c r="I60" s="15" t="n"/>
      <c r="J60" s="15" t="n"/>
      <c r="K60" s="16" t="n"/>
      <c r="L60" s="39">
        <f>IF($A60="","",IFERROR(SUMIFS(Manifesto!$G$6:$G$105,Manifesto!$D$6:$D$105,$A60,Manifesto!$C$6:$C$105,"Sì",Manifesto!$H$6:$H$105,"&lt;&gt;Annullata"),0))</f>
        <v/>
      </c>
      <c r="M60" s="48">
        <f>IF($A60="","",IF($H60="","",IFERROR($H60-$L60,"")))</f>
        <v/>
      </c>
      <c r="N60" s="21">
        <f>IF($A60="","",IF(COUNTIF($A$6:$A$105,$A60)&gt;1,"Codice duplicato",IF(OR($H60="",$H60&lt;=0),"Inserire capacità",IF($K60="","Inserire stato",IF($M60&lt;0,"Capacità superata",IF($K60="Da confermare","Verificare corsa",IF($K60="Annullata","Corsa annullata","OK")))))))</f>
        <v/>
      </c>
    </row>
    <row r="61" ht="28" customHeight="1">
      <c r="A61" s="15" t="n"/>
      <c r="B61" s="15" t="n"/>
      <c r="C61" s="45" t="n"/>
      <c r="D61" s="46" t="n"/>
      <c r="E61" s="15" t="n"/>
      <c r="F61" s="15" t="n"/>
      <c r="G61" s="15" t="n"/>
      <c r="H61" s="47" t="n"/>
      <c r="I61" s="15" t="n"/>
      <c r="J61" s="15" t="n"/>
      <c r="K61" s="16" t="n"/>
      <c r="L61" s="37">
        <f>IF($A61="","",IFERROR(SUMIFS(Manifesto!$G$6:$G$105,Manifesto!$D$6:$D$105,$A61,Manifesto!$C$6:$C$105,"Sì",Manifesto!$H$6:$H$105,"&lt;&gt;Annullata"),0))</f>
        <v/>
      </c>
      <c r="M61" s="38">
        <f>IF($A61="","",IF($H61="","",IFERROR($H61-$L61,"")))</f>
        <v/>
      </c>
      <c r="N61" s="25">
        <f>IF($A61="","",IF(COUNTIF($A$6:$A$105,$A61)&gt;1,"Codice duplicato",IF(OR($H61="",$H61&lt;=0),"Inserire capacità",IF($K61="","Inserire stato",IF($M61&lt;0,"Capacità superata",IF($K61="Da confermare","Verificare corsa",IF($K61="Annullata","Corsa annullata","OK")))))))</f>
        <v/>
      </c>
    </row>
    <row r="62" ht="28" customHeight="1">
      <c r="A62" s="15" t="n"/>
      <c r="B62" s="15" t="n"/>
      <c r="C62" s="45" t="n"/>
      <c r="D62" s="46" t="n"/>
      <c r="E62" s="15" t="n"/>
      <c r="F62" s="15" t="n"/>
      <c r="G62" s="15" t="n"/>
      <c r="H62" s="47" t="n"/>
      <c r="I62" s="15" t="n"/>
      <c r="J62" s="15" t="n"/>
      <c r="K62" s="16" t="n"/>
      <c r="L62" s="39">
        <f>IF($A62="","",IFERROR(SUMIFS(Manifesto!$G$6:$G$105,Manifesto!$D$6:$D$105,$A62,Manifesto!$C$6:$C$105,"Sì",Manifesto!$H$6:$H$105,"&lt;&gt;Annullata"),0))</f>
        <v/>
      </c>
      <c r="M62" s="48">
        <f>IF($A62="","",IF($H62="","",IFERROR($H62-$L62,"")))</f>
        <v/>
      </c>
      <c r="N62" s="21">
        <f>IF($A62="","",IF(COUNTIF($A$6:$A$105,$A62)&gt;1,"Codice duplicato",IF(OR($H62="",$H62&lt;=0),"Inserire capacità",IF($K62="","Inserire stato",IF($M62&lt;0,"Capacità superata",IF($K62="Da confermare","Verificare corsa",IF($K62="Annullata","Corsa annullata","OK")))))))</f>
        <v/>
      </c>
    </row>
    <row r="63" ht="28" customHeight="1">
      <c r="A63" s="15" t="n"/>
      <c r="B63" s="15" t="n"/>
      <c r="C63" s="45" t="n"/>
      <c r="D63" s="46" t="n"/>
      <c r="E63" s="15" t="n"/>
      <c r="F63" s="15" t="n"/>
      <c r="G63" s="15" t="n"/>
      <c r="H63" s="47" t="n"/>
      <c r="I63" s="15" t="n"/>
      <c r="J63" s="15" t="n"/>
      <c r="K63" s="16" t="n"/>
      <c r="L63" s="37">
        <f>IF($A63="","",IFERROR(SUMIFS(Manifesto!$G$6:$G$105,Manifesto!$D$6:$D$105,$A63,Manifesto!$C$6:$C$105,"Sì",Manifesto!$H$6:$H$105,"&lt;&gt;Annullata"),0))</f>
        <v/>
      </c>
      <c r="M63" s="38">
        <f>IF($A63="","",IF($H63="","",IFERROR($H63-$L63,"")))</f>
        <v/>
      </c>
      <c r="N63" s="25">
        <f>IF($A63="","",IF(COUNTIF($A$6:$A$105,$A63)&gt;1,"Codice duplicato",IF(OR($H63="",$H63&lt;=0),"Inserire capacità",IF($K63="","Inserire stato",IF($M63&lt;0,"Capacità superata",IF($K63="Da confermare","Verificare corsa",IF($K63="Annullata","Corsa annullata","OK")))))))</f>
        <v/>
      </c>
    </row>
    <row r="64" ht="28" customHeight="1">
      <c r="A64" s="15" t="n"/>
      <c r="B64" s="15" t="n"/>
      <c r="C64" s="45" t="n"/>
      <c r="D64" s="46" t="n"/>
      <c r="E64" s="15" t="n"/>
      <c r="F64" s="15" t="n"/>
      <c r="G64" s="15" t="n"/>
      <c r="H64" s="47" t="n"/>
      <c r="I64" s="15" t="n"/>
      <c r="J64" s="15" t="n"/>
      <c r="K64" s="16" t="n"/>
      <c r="L64" s="39">
        <f>IF($A64="","",IFERROR(SUMIFS(Manifesto!$G$6:$G$105,Manifesto!$D$6:$D$105,$A64,Manifesto!$C$6:$C$105,"Sì",Manifesto!$H$6:$H$105,"&lt;&gt;Annullata"),0))</f>
        <v/>
      </c>
      <c r="M64" s="48">
        <f>IF($A64="","",IF($H64="","",IFERROR($H64-$L64,"")))</f>
        <v/>
      </c>
      <c r="N64" s="21">
        <f>IF($A64="","",IF(COUNTIF($A$6:$A$105,$A64)&gt;1,"Codice duplicato",IF(OR($H64="",$H64&lt;=0),"Inserire capacità",IF($K64="","Inserire stato",IF($M64&lt;0,"Capacità superata",IF($K64="Da confermare","Verificare corsa",IF($K64="Annullata","Corsa annullata","OK")))))))</f>
        <v/>
      </c>
    </row>
    <row r="65" ht="28" customHeight="1">
      <c r="A65" s="15" t="n"/>
      <c r="B65" s="15" t="n"/>
      <c r="C65" s="45" t="n"/>
      <c r="D65" s="46" t="n"/>
      <c r="E65" s="15" t="n"/>
      <c r="F65" s="15" t="n"/>
      <c r="G65" s="15" t="n"/>
      <c r="H65" s="47" t="n"/>
      <c r="I65" s="15" t="n"/>
      <c r="J65" s="15" t="n"/>
      <c r="K65" s="16" t="n"/>
      <c r="L65" s="37">
        <f>IF($A65="","",IFERROR(SUMIFS(Manifesto!$G$6:$G$105,Manifesto!$D$6:$D$105,$A65,Manifesto!$C$6:$C$105,"Sì",Manifesto!$H$6:$H$105,"&lt;&gt;Annullata"),0))</f>
        <v/>
      </c>
      <c r="M65" s="38">
        <f>IF($A65="","",IF($H65="","",IFERROR($H65-$L65,"")))</f>
        <v/>
      </c>
      <c r="N65" s="25">
        <f>IF($A65="","",IF(COUNTIF($A$6:$A$105,$A65)&gt;1,"Codice duplicato",IF(OR($H65="",$H65&lt;=0),"Inserire capacità",IF($K65="","Inserire stato",IF($M65&lt;0,"Capacità superata",IF($K65="Da confermare","Verificare corsa",IF($K65="Annullata","Corsa annullata","OK")))))))</f>
        <v/>
      </c>
    </row>
    <row r="66" ht="28" customHeight="1">
      <c r="A66" s="15" t="n"/>
      <c r="B66" s="15" t="n"/>
      <c r="C66" s="45" t="n"/>
      <c r="D66" s="46" t="n"/>
      <c r="E66" s="15" t="n"/>
      <c r="F66" s="15" t="n"/>
      <c r="G66" s="15" t="n"/>
      <c r="H66" s="47" t="n"/>
      <c r="I66" s="15" t="n"/>
      <c r="J66" s="15" t="n"/>
      <c r="K66" s="16" t="n"/>
      <c r="L66" s="39">
        <f>IF($A66="","",IFERROR(SUMIFS(Manifesto!$G$6:$G$105,Manifesto!$D$6:$D$105,$A66,Manifesto!$C$6:$C$105,"Sì",Manifesto!$H$6:$H$105,"&lt;&gt;Annullata"),0))</f>
        <v/>
      </c>
      <c r="M66" s="48">
        <f>IF($A66="","",IF($H66="","",IFERROR($H66-$L66,"")))</f>
        <v/>
      </c>
      <c r="N66" s="21">
        <f>IF($A66="","",IF(COUNTIF($A$6:$A$105,$A66)&gt;1,"Codice duplicato",IF(OR($H66="",$H66&lt;=0),"Inserire capacità",IF($K66="","Inserire stato",IF($M66&lt;0,"Capacità superata",IF($K66="Da confermare","Verificare corsa",IF($K66="Annullata","Corsa annullata","OK")))))))</f>
        <v/>
      </c>
    </row>
    <row r="67" ht="28" customHeight="1">
      <c r="A67" s="15" t="n"/>
      <c r="B67" s="15" t="n"/>
      <c r="C67" s="45" t="n"/>
      <c r="D67" s="46" t="n"/>
      <c r="E67" s="15" t="n"/>
      <c r="F67" s="15" t="n"/>
      <c r="G67" s="15" t="n"/>
      <c r="H67" s="47" t="n"/>
      <c r="I67" s="15" t="n"/>
      <c r="J67" s="15" t="n"/>
      <c r="K67" s="16" t="n"/>
      <c r="L67" s="37">
        <f>IF($A67="","",IFERROR(SUMIFS(Manifesto!$G$6:$G$105,Manifesto!$D$6:$D$105,$A67,Manifesto!$C$6:$C$105,"Sì",Manifesto!$H$6:$H$105,"&lt;&gt;Annullata"),0))</f>
        <v/>
      </c>
      <c r="M67" s="38">
        <f>IF($A67="","",IF($H67="","",IFERROR($H67-$L67,"")))</f>
        <v/>
      </c>
      <c r="N67" s="25">
        <f>IF($A67="","",IF(COUNTIF($A$6:$A$105,$A67)&gt;1,"Codice duplicato",IF(OR($H67="",$H67&lt;=0),"Inserire capacità",IF($K67="","Inserire stato",IF($M67&lt;0,"Capacità superata",IF($K67="Da confermare","Verificare corsa",IF($K67="Annullata","Corsa annullata","OK")))))))</f>
        <v/>
      </c>
    </row>
    <row r="68" ht="28" customHeight="1">
      <c r="A68" s="15" t="n"/>
      <c r="B68" s="15" t="n"/>
      <c r="C68" s="45" t="n"/>
      <c r="D68" s="46" t="n"/>
      <c r="E68" s="15" t="n"/>
      <c r="F68" s="15" t="n"/>
      <c r="G68" s="15" t="n"/>
      <c r="H68" s="47" t="n"/>
      <c r="I68" s="15" t="n"/>
      <c r="J68" s="15" t="n"/>
      <c r="K68" s="16" t="n"/>
      <c r="L68" s="39">
        <f>IF($A68="","",IFERROR(SUMIFS(Manifesto!$G$6:$G$105,Manifesto!$D$6:$D$105,$A68,Manifesto!$C$6:$C$105,"Sì",Manifesto!$H$6:$H$105,"&lt;&gt;Annullata"),0))</f>
        <v/>
      </c>
      <c r="M68" s="48">
        <f>IF($A68="","",IF($H68="","",IFERROR($H68-$L68,"")))</f>
        <v/>
      </c>
      <c r="N68" s="21">
        <f>IF($A68="","",IF(COUNTIF($A$6:$A$105,$A68)&gt;1,"Codice duplicato",IF(OR($H68="",$H68&lt;=0),"Inserire capacità",IF($K68="","Inserire stato",IF($M68&lt;0,"Capacità superata",IF($K68="Da confermare","Verificare corsa",IF($K68="Annullata","Corsa annullata","OK")))))))</f>
        <v/>
      </c>
    </row>
    <row r="69" ht="28" customHeight="1">
      <c r="A69" s="15" t="n"/>
      <c r="B69" s="15" t="n"/>
      <c r="C69" s="45" t="n"/>
      <c r="D69" s="46" t="n"/>
      <c r="E69" s="15" t="n"/>
      <c r="F69" s="15" t="n"/>
      <c r="G69" s="15" t="n"/>
      <c r="H69" s="47" t="n"/>
      <c r="I69" s="15" t="n"/>
      <c r="J69" s="15" t="n"/>
      <c r="K69" s="16" t="n"/>
      <c r="L69" s="37">
        <f>IF($A69="","",IFERROR(SUMIFS(Manifesto!$G$6:$G$105,Manifesto!$D$6:$D$105,$A69,Manifesto!$C$6:$C$105,"Sì",Manifesto!$H$6:$H$105,"&lt;&gt;Annullata"),0))</f>
        <v/>
      </c>
      <c r="M69" s="38">
        <f>IF($A69="","",IF($H69="","",IFERROR($H69-$L69,"")))</f>
        <v/>
      </c>
      <c r="N69" s="25">
        <f>IF($A69="","",IF(COUNTIF($A$6:$A$105,$A69)&gt;1,"Codice duplicato",IF(OR($H69="",$H69&lt;=0),"Inserire capacità",IF($K69="","Inserire stato",IF($M69&lt;0,"Capacità superata",IF($K69="Da confermare","Verificare corsa",IF($K69="Annullata","Corsa annullata","OK")))))))</f>
        <v/>
      </c>
    </row>
    <row r="70" ht="28" customHeight="1">
      <c r="A70" s="15" t="n"/>
      <c r="B70" s="15" t="n"/>
      <c r="C70" s="45" t="n"/>
      <c r="D70" s="46" t="n"/>
      <c r="E70" s="15" t="n"/>
      <c r="F70" s="15" t="n"/>
      <c r="G70" s="15" t="n"/>
      <c r="H70" s="47" t="n"/>
      <c r="I70" s="15" t="n"/>
      <c r="J70" s="15" t="n"/>
      <c r="K70" s="16" t="n"/>
      <c r="L70" s="39">
        <f>IF($A70="","",IFERROR(SUMIFS(Manifesto!$G$6:$G$105,Manifesto!$D$6:$D$105,$A70,Manifesto!$C$6:$C$105,"Sì",Manifesto!$H$6:$H$105,"&lt;&gt;Annullata"),0))</f>
        <v/>
      </c>
      <c r="M70" s="48">
        <f>IF($A70="","",IF($H70="","",IFERROR($H70-$L70,"")))</f>
        <v/>
      </c>
      <c r="N70" s="21">
        <f>IF($A70="","",IF(COUNTIF($A$6:$A$105,$A70)&gt;1,"Codice duplicato",IF(OR($H70="",$H70&lt;=0),"Inserire capacità",IF($K70="","Inserire stato",IF($M70&lt;0,"Capacità superata",IF($K70="Da confermare","Verificare corsa",IF($K70="Annullata","Corsa annullata","OK")))))))</f>
        <v/>
      </c>
    </row>
    <row r="71" ht="28" customHeight="1">
      <c r="A71" s="15" t="n"/>
      <c r="B71" s="15" t="n"/>
      <c r="C71" s="45" t="n"/>
      <c r="D71" s="46" t="n"/>
      <c r="E71" s="15" t="n"/>
      <c r="F71" s="15" t="n"/>
      <c r="G71" s="15" t="n"/>
      <c r="H71" s="47" t="n"/>
      <c r="I71" s="15" t="n"/>
      <c r="J71" s="15" t="n"/>
      <c r="K71" s="16" t="n"/>
      <c r="L71" s="37">
        <f>IF($A71="","",IFERROR(SUMIFS(Manifesto!$G$6:$G$105,Manifesto!$D$6:$D$105,$A71,Manifesto!$C$6:$C$105,"Sì",Manifesto!$H$6:$H$105,"&lt;&gt;Annullata"),0))</f>
        <v/>
      </c>
      <c r="M71" s="38">
        <f>IF($A71="","",IF($H71="","",IFERROR($H71-$L71,"")))</f>
        <v/>
      </c>
      <c r="N71" s="25">
        <f>IF($A71="","",IF(COUNTIF($A$6:$A$105,$A71)&gt;1,"Codice duplicato",IF(OR($H71="",$H71&lt;=0),"Inserire capacità",IF($K71="","Inserire stato",IF($M71&lt;0,"Capacità superata",IF($K71="Da confermare","Verificare corsa",IF($K71="Annullata","Corsa annullata","OK")))))))</f>
        <v/>
      </c>
    </row>
    <row r="72" ht="28" customHeight="1">
      <c r="A72" s="15" t="n"/>
      <c r="B72" s="15" t="n"/>
      <c r="C72" s="45" t="n"/>
      <c r="D72" s="46" t="n"/>
      <c r="E72" s="15" t="n"/>
      <c r="F72" s="15" t="n"/>
      <c r="G72" s="15" t="n"/>
      <c r="H72" s="47" t="n"/>
      <c r="I72" s="15" t="n"/>
      <c r="J72" s="15" t="n"/>
      <c r="K72" s="16" t="n"/>
      <c r="L72" s="39">
        <f>IF($A72="","",IFERROR(SUMIFS(Manifesto!$G$6:$G$105,Manifesto!$D$6:$D$105,$A72,Manifesto!$C$6:$C$105,"Sì",Manifesto!$H$6:$H$105,"&lt;&gt;Annullata"),0))</f>
        <v/>
      </c>
      <c r="M72" s="48">
        <f>IF($A72="","",IF($H72="","",IFERROR($H72-$L72,"")))</f>
        <v/>
      </c>
      <c r="N72" s="21">
        <f>IF($A72="","",IF(COUNTIF($A$6:$A$105,$A72)&gt;1,"Codice duplicato",IF(OR($H72="",$H72&lt;=0),"Inserire capacità",IF($K72="","Inserire stato",IF($M72&lt;0,"Capacità superata",IF($K72="Da confermare","Verificare corsa",IF($K72="Annullata","Corsa annullata","OK")))))))</f>
        <v/>
      </c>
    </row>
    <row r="73" ht="28" customHeight="1">
      <c r="A73" s="15" t="n"/>
      <c r="B73" s="15" t="n"/>
      <c r="C73" s="45" t="n"/>
      <c r="D73" s="46" t="n"/>
      <c r="E73" s="15" t="n"/>
      <c r="F73" s="15" t="n"/>
      <c r="G73" s="15" t="n"/>
      <c r="H73" s="47" t="n"/>
      <c r="I73" s="15" t="n"/>
      <c r="J73" s="15" t="n"/>
      <c r="K73" s="16" t="n"/>
      <c r="L73" s="37">
        <f>IF($A73="","",IFERROR(SUMIFS(Manifesto!$G$6:$G$105,Manifesto!$D$6:$D$105,$A73,Manifesto!$C$6:$C$105,"Sì",Manifesto!$H$6:$H$105,"&lt;&gt;Annullata"),0))</f>
        <v/>
      </c>
      <c r="M73" s="38">
        <f>IF($A73="","",IF($H73="","",IFERROR($H73-$L73,"")))</f>
        <v/>
      </c>
      <c r="N73" s="25">
        <f>IF($A73="","",IF(COUNTIF($A$6:$A$105,$A73)&gt;1,"Codice duplicato",IF(OR($H73="",$H73&lt;=0),"Inserire capacità",IF($K73="","Inserire stato",IF($M73&lt;0,"Capacità superata",IF($K73="Da confermare","Verificare corsa",IF($K73="Annullata","Corsa annullata","OK")))))))</f>
        <v/>
      </c>
    </row>
    <row r="74" ht="28" customHeight="1">
      <c r="A74" s="15" t="n"/>
      <c r="B74" s="15" t="n"/>
      <c r="C74" s="45" t="n"/>
      <c r="D74" s="46" t="n"/>
      <c r="E74" s="15" t="n"/>
      <c r="F74" s="15" t="n"/>
      <c r="G74" s="15" t="n"/>
      <c r="H74" s="47" t="n"/>
      <c r="I74" s="15" t="n"/>
      <c r="J74" s="15" t="n"/>
      <c r="K74" s="16" t="n"/>
      <c r="L74" s="39">
        <f>IF($A74="","",IFERROR(SUMIFS(Manifesto!$G$6:$G$105,Manifesto!$D$6:$D$105,$A74,Manifesto!$C$6:$C$105,"Sì",Manifesto!$H$6:$H$105,"&lt;&gt;Annullata"),0))</f>
        <v/>
      </c>
      <c r="M74" s="48">
        <f>IF($A74="","",IF($H74="","",IFERROR($H74-$L74,"")))</f>
        <v/>
      </c>
      <c r="N74" s="21">
        <f>IF($A74="","",IF(COUNTIF($A$6:$A$105,$A74)&gt;1,"Codice duplicato",IF(OR($H74="",$H74&lt;=0),"Inserire capacità",IF($K74="","Inserire stato",IF($M74&lt;0,"Capacità superata",IF($K74="Da confermare","Verificare corsa",IF($K74="Annullata","Corsa annullata","OK")))))))</f>
        <v/>
      </c>
    </row>
    <row r="75" ht="28" customHeight="1">
      <c r="A75" s="15" t="n"/>
      <c r="B75" s="15" t="n"/>
      <c r="C75" s="45" t="n"/>
      <c r="D75" s="46" t="n"/>
      <c r="E75" s="15" t="n"/>
      <c r="F75" s="15" t="n"/>
      <c r="G75" s="15" t="n"/>
      <c r="H75" s="47" t="n"/>
      <c r="I75" s="15" t="n"/>
      <c r="J75" s="15" t="n"/>
      <c r="K75" s="16" t="n"/>
      <c r="L75" s="37">
        <f>IF($A75="","",IFERROR(SUMIFS(Manifesto!$G$6:$G$105,Manifesto!$D$6:$D$105,$A75,Manifesto!$C$6:$C$105,"Sì",Manifesto!$H$6:$H$105,"&lt;&gt;Annullata"),0))</f>
        <v/>
      </c>
      <c r="M75" s="38">
        <f>IF($A75="","",IF($H75="","",IFERROR($H75-$L75,"")))</f>
        <v/>
      </c>
      <c r="N75" s="25">
        <f>IF($A75="","",IF(COUNTIF($A$6:$A$105,$A75)&gt;1,"Codice duplicato",IF(OR($H75="",$H75&lt;=0),"Inserire capacità",IF($K75="","Inserire stato",IF($M75&lt;0,"Capacità superata",IF($K75="Da confermare","Verificare corsa",IF($K75="Annullata","Corsa annullata","OK")))))))</f>
        <v/>
      </c>
    </row>
    <row r="76" ht="28" customHeight="1">
      <c r="A76" s="15" t="n"/>
      <c r="B76" s="15" t="n"/>
      <c r="C76" s="45" t="n"/>
      <c r="D76" s="46" t="n"/>
      <c r="E76" s="15" t="n"/>
      <c r="F76" s="15" t="n"/>
      <c r="G76" s="15" t="n"/>
      <c r="H76" s="47" t="n"/>
      <c r="I76" s="15" t="n"/>
      <c r="J76" s="15" t="n"/>
      <c r="K76" s="16" t="n"/>
      <c r="L76" s="39">
        <f>IF($A76="","",IFERROR(SUMIFS(Manifesto!$G$6:$G$105,Manifesto!$D$6:$D$105,$A76,Manifesto!$C$6:$C$105,"Sì",Manifesto!$H$6:$H$105,"&lt;&gt;Annullata"),0))</f>
        <v/>
      </c>
      <c r="M76" s="48">
        <f>IF($A76="","",IF($H76="","",IFERROR($H76-$L76,"")))</f>
        <v/>
      </c>
      <c r="N76" s="21">
        <f>IF($A76="","",IF(COUNTIF($A$6:$A$105,$A76)&gt;1,"Codice duplicato",IF(OR($H76="",$H76&lt;=0),"Inserire capacità",IF($K76="","Inserire stato",IF($M76&lt;0,"Capacità superata",IF($K76="Da confermare","Verificare corsa",IF($K76="Annullata","Corsa annullata","OK")))))))</f>
        <v/>
      </c>
    </row>
    <row r="77" ht="28" customHeight="1">
      <c r="A77" s="15" t="n"/>
      <c r="B77" s="15" t="n"/>
      <c r="C77" s="45" t="n"/>
      <c r="D77" s="46" t="n"/>
      <c r="E77" s="15" t="n"/>
      <c r="F77" s="15" t="n"/>
      <c r="G77" s="15" t="n"/>
      <c r="H77" s="47" t="n"/>
      <c r="I77" s="15" t="n"/>
      <c r="J77" s="15" t="n"/>
      <c r="K77" s="16" t="n"/>
      <c r="L77" s="37">
        <f>IF($A77="","",IFERROR(SUMIFS(Manifesto!$G$6:$G$105,Manifesto!$D$6:$D$105,$A77,Manifesto!$C$6:$C$105,"Sì",Manifesto!$H$6:$H$105,"&lt;&gt;Annullata"),0))</f>
        <v/>
      </c>
      <c r="M77" s="38">
        <f>IF($A77="","",IF($H77="","",IFERROR($H77-$L77,"")))</f>
        <v/>
      </c>
      <c r="N77" s="25">
        <f>IF($A77="","",IF(COUNTIF($A$6:$A$105,$A77)&gt;1,"Codice duplicato",IF(OR($H77="",$H77&lt;=0),"Inserire capacità",IF($K77="","Inserire stato",IF($M77&lt;0,"Capacità superata",IF($K77="Da confermare","Verificare corsa",IF($K77="Annullata","Corsa annullata","OK")))))))</f>
        <v/>
      </c>
    </row>
    <row r="78" ht="28" customHeight="1">
      <c r="A78" s="15" t="n"/>
      <c r="B78" s="15" t="n"/>
      <c r="C78" s="45" t="n"/>
      <c r="D78" s="46" t="n"/>
      <c r="E78" s="15" t="n"/>
      <c r="F78" s="15" t="n"/>
      <c r="G78" s="15" t="n"/>
      <c r="H78" s="47" t="n"/>
      <c r="I78" s="15" t="n"/>
      <c r="J78" s="15" t="n"/>
      <c r="K78" s="16" t="n"/>
      <c r="L78" s="39">
        <f>IF($A78="","",IFERROR(SUMIFS(Manifesto!$G$6:$G$105,Manifesto!$D$6:$D$105,$A78,Manifesto!$C$6:$C$105,"Sì",Manifesto!$H$6:$H$105,"&lt;&gt;Annullata"),0))</f>
        <v/>
      </c>
      <c r="M78" s="48">
        <f>IF($A78="","",IF($H78="","",IFERROR($H78-$L78,"")))</f>
        <v/>
      </c>
      <c r="N78" s="21">
        <f>IF($A78="","",IF(COUNTIF($A$6:$A$105,$A78)&gt;1,"Codice duplicato",IF(OR($H78="",$H78&lt;=0),"Inserire capacità",IF($K78="","Inserire stato",IF($M78&lt;0,"Capacità superata",IF($K78="Da confermare","Verificare corsa",IF($K78="Annullata","Corsa annullata","OK")))))))</f>
        <v/>
      </c>
    </row>
    <row r="79" ht="28" customHeight="1">
      <c r="A79" s="15" t="n"/>
      <c r="B79" s="15" t="n"/>
      <c r="C79" s="45" t="n"/>
      <c r="D79" s="46" t="n"/>
      <c r="E79" s="15" t="n"/>
      <c r="F79" s="15" t="n"/>
      <c r="G79" s="15" t="n"/>
      <c r="H79" s="47" t="n"/>
      <c r="I79" s="15" t="n"/>
      <c r="J79" s="15" t="n"/>
      <c r="K79" s="16" t="n"/>
      <c r="L79" s="37">
        <f>IF($A79="","",IFERROR(SUMIFS(Manifesto!$G$6:$G$105,Manifesto!$D$6:$D$105,$A79,Manifesto!$C$6:$C$105,"Sì",Manifesto!$H$6:$H$105,"&lt;&gt;Annullata"),0))</f>
        <v/>
      </c>
      <c r="M79" s="38">
        <f>IF($A79="","",IF($H79="","",IFERROR($H79-$L79,"")))</f>
        <v/>
      </c>
      <c r="N79" s="25">
        <f>IF($A79="","",IF(COUNTIF($A$6:$A$105,$A79)&gt;1,"Codice duplicato",IF(OR($H79="",$H79&lt;=0),"Inserire capacità",IF($K79="","Inserire stato",IF($M79&lt;0,"Capacità superata",IF($K79="Da confermare","Verificare corsa",IF($K79="Annullata","Corsa annullata","OK")))))))</f>
        <v/>
      </c>
    </row>
    <row r="80" ht="28" customHeight="1">
      <c r="A80" s="15" t="n"/>
      <c r="B80" s="15" t="n"/>
      <c r="C80" s="45" t="n"/>
      <c r="D80" s="46" t="n"/>
      <c r="E80" s="15" t="n"/>
      <c r="F80" s="15" t="n"/>
      <c r="G80" s="15" t="n"/>
      <c r="H80" s="47" t="n"/>
      <c r="I80" s="15" t="n"/>
      <c r="J80" s="15" t="n"/>
      <c r="K80" s="16" t="n"/>
      <c r="L80" s="39">
        <f>IF($A80="","",IFERROR(SUMIFS(Manifesto!$G$6:$G$105,Manifesto!$D$6:$D$105,$A80,Manifesto!$C$6:$C$105,"Sì",Manifesto!$H$6:$H$105,"&lt;&gt;Annullata"),0))</f>
        <v/>
      </c>
      <c r="M80" s="48">
        <f>IF($A80="","",IF($H80="","",IFERROR($H80-$L80,"")))</f>
        <v/>
      </c>
      <c r="N80" s="21">
        <f>IF($A80="","",IF(COUNTIF($A$6:$A$105,$A80)&gt;1,"Codice duplicato",IF(OR($H80="",$H80&lt;=0),"Inserire capacità",IF($K80="","Inserire stato",IF($M80&lt;0,"Capacità superata",IF($K80="Da confermare","Verificare corsa",IF($K80="Annullata","Corsa annullata","OK")))))))</f>
        <v/>
      </c>
    </row>
    <row r="81" ht="28" customHeight="1">
      <c r="A81" s="15" t="n"/>
      <c r="B81" s="15" t="n"/>
      <c r="C81" s="45" t="n"/>
      <c r="D81" s="46" t="n"/>
      <c r="E81" s="15" t="n"/>
      <c r="F81" s="15" t="n"/>
      <c r="G81" s="15" t="n"/>
      <c r="H81" s="47" t="n"/>
      <c r="I81" s="15" t="n"/>
      <c r="J81" s="15" t="n"/>
      <c r="K81" s="16" t="n"/>
      <c r="L81" s="37">
        <f>IF($A81="","",IFERROR(SUMIFS(Manifesto!$G$6:$G$105,Manifesto!$D$6:$D$105,$A81,Manifesto!$C$6:$C$105,"Sì",Manifesto!$H$6:$H$105,"&lt;&gt;Annullata"),0))</f>
        <v/>
      </c>
      <c r="M81" s="38">
        <f>IF($A81="","",IF($H81="","",IFERROR($H81-$L81,"")))</f>
        <v/>
      </c>
      <c r="N81" s="25">
        <f>IF($A81="","",IF(COUNTIF($A$6:$A$105,$A81)&gt;1,"Codice duplicato",IF(OR($H81="",$H81&lt;=0),"Inserire capacità",IF($K81="","Inserire stato",IF($M81&lt;0,"Capacità superata",IF($K81="Da confermare","Verificare corsa",IF($K81="Annullata","Corsa annullata","OK")))))))</f>
        <v/>
      </c>
    </row>
    <row r="82" ht="28" customHeight="1">
      <c r="A82" s="15" t="n"/>
      <c r="B82" s="15" t="n"/>
      <c r="C82" s="45" t="n"/>
      <c r="D82" s="46" t="n"/>
      <c r="E82" s="15" t="n"/>
      <c r="F82" s="15" t="n"/>
      <c r="G82" s="15" t="n"/>
      <c r="H82" s="47" t="n"/>
      <c r="I82" s="15" t="n"/>
      <c r="J82" s="15" t="n"/>
      <c r="K82" s="16" t="n"/>
      <c r="L82" s="39">
        <f>IF($A82="","",IFERROR(SUMIFS(Manifesto!$G$6:$G$105,Manifesto!$D$6:$D$105,$A82,Manifesto!$C$6:$C$105,"Sì",Manifesto!$H$6:$H$105,"&lt;&gt;Annullata"),0))</f>
        <v/>
      </c>
      <c r="M82" s="48">
        <f>IF($A82="","",IF($H82="","",IFERROR($H82-$L82,"")))</f>
        <v/>
      </c>
      <c r="N82" s="21">
        <f>IF($A82="","",IF(COUNTIF($A$6:$A$105,$A82)&gt;1,"Codice duplicato",IF(OR($H82="",$H82&lt;=0),"Inserire capacità",IF($K82="","Inserire stato",IF($M82&lt;0,"Capacità superata",IF($K82="Da confermare","Verificare corsa",IF($K82="Annullata","Corsa annullata","OK")))))))</f>
        <v/>
      </c>
    </row>
    <row r="83" ht="28" customHeight="1">
      <c r="A83" s="15" t="n"/>
      <c r="B83" s="15" t="n"/>
      <c r="C83" s="45" t="n"/>
      <c r="D83" s="46" t="n"/>
      <c r="E83" s="15" t="n"/>
      <c r="F83" s="15" t="n"/>
      <c r="G83" s="15" t="n"/>
      <c r="H83" s="47" t="n"/>
      <c r="I83" s="15" t="n"/>
      <c r="J83" s="15" t="n"/>
      <c r="K83" s="16" t="n"/>
      <c r="L83" s="37">
        <f>IF($A83="","",IFERROR(SUMIFS(Manifesto!$G$6:$G$105,Manifesto!$D$6:$D$105,$A83,Manifesto!$C$6:$C$105,"Sì",Manifesto!$H$6:$H$105,"&lt;&gt;Annullata"),0))</f>
        <v/>
      </c>
      <c r="M83" s="38">
        <f>IF($A83="","",IF($H83="","",IFERROR($H83-$L83,"")))</f>
        <v/>
      </c>
      <c r="N83" s="25">
        <f>IF($A83="","",IF(COUNTIF($A$6:$A$105,$A83)&gt;1,"Codice duplicato",IF(OR($H83="",$H83&lt;=0),"Inserire capacità",IF($K83="","Inserire stato",IF($M83&lt;0,"Capacità superata",IF($K83="Da confermare","Verificare corsa",IF($K83="Annullata","Corsa annullata","OK")))))))</f>
        <v/>
      </c>
    </row>
    <row r="84" ht="28" customHeight="1">
      <c r="A84" s="15" t="n"/>
      <c r="B84" s="15" t="n"/>
      <c r="C84" s="45" t="n"/>
      <c r="D84" s="46" t="n"/>
      <c r="E84" s="15" t="n"/>
      <c r="F84" s="15" t="n"/>
      <c r="G84" s="15" t="n"/>
      <c r="H84" s="47" t="n"/>
      <c r="I84" s="15" t="n"/>
      <c r="J84" s="15" t="n"/>
      <c r="K84" s="16" t="n"/>
      <c r="L84" s="39">
        <f>IF($A84="","",IFERROR(SUMIFS(Manifesto!$G$6:$G$105,Manifesto!$D$6:$D$105,$A84,Manifesto!$C$6:$C$105,"Sì",Manifesto!$H$6:$H$105,"&lt;&gt;Annullata"),0))</f>
        <v/>
      </c>
      <c r="M84" s="48">
        <f>IF($A84="","",IF($H84="","",IFERROR($H84-$L84,"")))</f>
        <v/>
      </c>
      <c r="N84" s="21">
        <f>IF($A84="","",IF(COUNTIF($A$6:$A$105,$A84)&gt;1,"Codice duplicato",IF(OR($H84="",$H84&lt;=0),"Inserire capacità",IF($K84="","Inserire stato",IF($M84&lt;0,"Capacità superata",IF($K84="Da confermare","Verificare corsa",IF($K84="Annullata","Corsa annullata","OK")))))))</f>
        <v/>
      </c>
    </row>
    <row r="85" ht="28" customHeight="1">
      <c r="A85" s="15" t="n"/>
      <c r="B85" s="15" t="n"/>
      <c r="C85" s="45" t="n"/>
      <c r="D85" s="46" t="n"/>
      <c r="E85" s="15" t="n"/>
      <c r="F85" s="15" t="n"/>
      <c r="G85" s="15" t="n"/>
      <c r="H85" s="47" t="n"/>
      <c r="I85" s="15" t="n"/>
      <c r="J85" s="15" t="n"/>
      <c r="K85" s="16" t="n"/>
      <c r="L85" s="37">
        <f>IF($A85="","",IFERROR(SUMIFS(Manifesto!$G$6:$G$105,Manifesto!$D$6:$D$105,$A85,Manifesto!$C$6:$C$105,"Sì",Manifesto!$H$6:$H$105,"&lt;&gt;Annullata"),0))</f>
        <v/>
      </c>
      <c r="M85" s="38">
        <f>IF($A85="","",IF($H85="","",IFERROR($H85-$L85,"")))</f>
        <v/>
      </c>
      <c r="N85" s="25">
        <f>IF($A85="","",IF(COUNTIF($A$6:$A$105,$A85)&gt;1,"Codice duplicato",IF(OR($H85="",$H85&lt;=0),"Inserire capacità",IF($K85="","Inserire stato",IF($M85&lt;0,"Capacità superata",IF($K85="Da confermare","Verificare corsa",IF($K85="Annullata","Corsa annullata","OK")))))))</f>
        <v/>
      </c>
    </row>
    <row r="86" ht="28" customHeight="1">
      <c r="A86" s="15" t="n"/>
      <c r="B86" s="15" t="n"/>
      <c r="C86" s="45" t="n"/>
      <c r="D86" s="46" t="n"/>
      <c r="E86" s="15" t="n"/>
      <c r="F86" s="15" t="n"/>
      <c r="G86" s="15" t="n"/>
      <c r="H86" s="47" t="n"/>
      <c r="I86" s="15" t="n"/>
      <c r="J86" s="15" t="n"/>
      <c r="K86" s="16" t="n"/>
      <c r="L86" s="39">
        <f>IF($A86="","",IFERROR(SUMIFS(Manifesto!$G$6:$G$105,Manifesto!$D$6:$D$105,$A86,Manifesto!$C$6:$C$105,"Sì",Manifesto!$H$6:$H$105,"&lt;&gt;Annullata"),0))</f>
        <v/>
      </c>
      <c r="M86" s="48">
        <f>IF($A86="","",IF($H86="","",IFERROR($H86-$L86,"")))</f>
        <v/>
      </c>
      <c r="N86" s="21">
        <f>IF($A86="","",IF(COUNTIF($A$6:$A$105,$A86)&gt;1,"Codice duplicato",IF(OR($H86="",$H86&lt;=0),"Inserire capacità",IF($K86="","Inserire stato",IF($M86&lt;0,"Capacità superata",IF($K86="Da confermare","Verificare corsa",IF($K86="Annullata","Corsa annullata","OK")))))))</f>
        <v/>
      </c>
    </row>
    <row r="87" ht="28" customHeight="1">
      <c r="A87" s="15" t="n"/>
      <c r="B87" s="15" t="n"/>
      <c r="C87" s="45" t="n"/>
      <c r="D87" s="46" t="n"/>
      <c r="E87" s="15" t="n"/>
      <c r="F87" s="15" t="n"/>
      <c r="G87" s="15" t="n"/>
      <c r="H87" s="47" t="n"/>
      <c r="I87" s="15" t="n"/>
      <c r="J87" s="15" t="n"/>
      <c r="K87" s="16" t="n"/>
      <c r="L87" s="37">
        <f>IF($A87="","",IFERROR(SUMIFS(Manifesto!$G$6:$G$105,Manifesto!$D$6:$D$105,$A87,Manifesto!$C$6:$C$105,"Sì",Manifesto!$H$6:$H$105,"&lt;&gt;Annullata"),0))</f>
        <v/>
      </c>
      <c r="M87" s="38">
        <f>IF($A87="","",IF($H87="","",IFERROR($H87-$L87,"")))</f>
        <v/>
      </c>
      <c r="N87" s="25">
        <f>IF($A87="","",IF(COUNTIF($A$6:$A$105,$A87)&gt;1,"Codice duplicato",IF(OR($H87="",$H87&lt;=0),"Inserire capacità",IF($K87="","Inserire stato",IF($M87&lt;0,"Capacità superata",IF($K87="Da confermare","Verificare corsa",IF($K87="Annullata","Corsa annullata","OK")))))))</f>
        <v/>
      </c>
    </row>
    <row r="88" ht="28" customHeight="1">
      <c r="A88" s="15" t="n"/>
      <c r="B88" s="15" t="n"/>
      <c r="C88" s="45" t="n"/>
      <c r="D88" s="46" t="n"/>
      <c r="E88" s="15" t="n"/>
      <c r="F88" s="15" t="n"/>
      <c r="G88" s="15" t="n"/>
      <c r="H88" s="47" t="n"/>
      <c r="I88" s="15" t="n"/>
      <c r="J88" s="15" t="n"/>
      <c r="K88" s="16" t="n"/>
      <c r="L88" s="39">
        <f>IF($A88="","",IFERROR(SUMIFS(Manifesto!$G$6:$G$105,Manifesto!$D$6:$D$105,$A88,Manifesto!$C$6:$C$105,"Sì",Manifesto!$H$6:$H$105,"&lt;&gt;Annullata"),0))</f>
        <v/>
      </c>
      <c r="M88" s="48">
        <f>IF($A88="","",IF($H88="","",IFERROR($H88-$L88,"")))</f>
        <v/>
      </c>
      <c r="N88" s="21">
        <f>IF($A88="","",IF(COUNTIF($A$6:$A$105,$A88)&gt;1,"Codice duplicato",IF(OR($H88="",$H88&lt;=0),"Inserire capacità",IF($K88="","Inserire stato",IF($M88&lt;0,"Capacità superata",IF($K88="Da confermare","Verificare corsa",IF($K88="Annullata","Corsa annullata","OK")))))))</f>
        <v/>
      </c>
    </row>
    <row r="89" ht="28" customHeight="1">
      <c r="A89" s="15" t="n"/>
      <c r="B89" s="15" t="n"/>
      <c r="C89" s="45" t="n"/>
      <c r="D89" s="46" t="n"/>
      <c r="E89" s="15" t="n"/>
      <c r="F89" s="15" t="n"/>
      <c r="G89" s="15" t="n"/>
      <c r="H89" s="47" t="n"/>
      <c r="I89" s="15" t="n"/>
      <c r="J89" s="15" t="n"/>
      <c r="K89" s="16" t="n"/>
      <c r="L89" s="37">
        <f>IF($A89="","",IFERROR(SUMIFS(Manifesto!$G$6:$G$105,Manifesto!$D$6:$D$105,$A89,Manifesto!$C$6:$C$105,"Sì",Manifesto!$H$6:$H$105,"&lt;&gt;Annullata"),0))</f>
        <v/>
      </c>
      <c r="M89" s="38">
        <f>IF($A89="","",IF($H89="","",IFERROR($H89-$L89,"")))</f>
        <v/>
      </c>
      <c r="N89" s="25">
        <f>IF($A89="","",IF(COUNTIF($A$6:$A$105,$A89)&gt;1,"Codice duplicato",IF(OR($H89="",$H89&lt;=0),"Inserire capacità",IF($K89="","Inserire stato",IF($M89&lt;0,"Capacità superata",IF($K89="Da confermare","Verificare corsa",IF($K89="Annullata","Corsa annullata","OK")))))))</f>
        <v/>
      </c>
    </row>
    <row r="90" ht="28" customHeight="1">
      <c r="A90" s="15" t="n"/>
      <c r="B90" s="15" t="n"/>
      <c r="C90" s="45" t="n"/>
      <c r="D90" s="46" t="n"/>
      <c r="E90" s="15" t="n"/>
      <c r="F90" s="15" t="n"/>
      <c r="G90" s="15" t="n"/>
      <c r="H90" s="47" t="n"/>
      <c r="I90" s="15" t="n"/>
      <c r="J90" s="15" t="n"/>
      <c r="K90" s="16" t="n"/>
      <c r="L90" s="39">
        <f>IF($A90="","",IFERROR(SUMIFS(Manifesto!$G$6:$G$105,Manifesto!$D$6:$D$105,$A90,Manifesto!$C$6:$C$105,"Sì",Manifesto!$H$6:$H$105,"&lt;&gt;Annullata"),0))</f>
        <v/>
      </c>
      <c r="M90" s="48">
        <f>IF($A90="","",IF($H90="","",IFERROR($H90-$L90,"")))</f>
        <v/>
      </c>
      <c r="N90" s="21">
        <f>IF($A90="","",IF(COUNTIF($A$6:$A$105,$A90)&gt;1,"Codice duplicato",IF(OR($H90="",$H90&lt;=0),"Inserire capacità",IF($K90="","Inserire stato",IF($M90&lt;0,"Capacità superata",IF($K90="Da confermare","Verificare corsa",IF($K90="Annullata","Corsa annullata","OK")))))))</f>
        <v/>
      </c>
    </row>
    <row r="91" ht="28" customHeight="1">
      <c r="A91" s="15" t="n"/>
      <c r="B91" s="15" t="n"/>
      <c r="C91" s="45" t="n"/>
      <c r="D91" s="46" t="n"/>
      <c r="E91" s="15" t="n"/>
      <c r="F91" s="15" t="n"/>
      <c r="G91" s="15" t="n"/>
      <c r="H91" s="47" t="n"/>
      <c r="I91" s="15" t="n"/>
      <c r="J91" s="15" t="n"/>
      <c r="K91" s="16" t="n"/>
      <c r="L91" s="37">
        <f>IF($A91="","",IFERROR(SUMIFS(Manifesto!$G$6:$G$105,Manifesto!$D$6:$D$105,$A91,Manifesto!$C$6:$C$105,"Sì",Manifesto!$H$6:$H$105,"&lt;&gt;Annullata"),0))</f>
        <v/>
      </c>
      <c r="M91" s="38">
        <f>IF($A91="","",IF($H91="","",IFERROR($H91-$L91,"")))</f>
        <v/>
      </c>
      <c r="N91" s="25">
        <f>IF($A91="","",IF(COUNTIF($A$6:$A$105,$A91)&gt;1,"Codice duplicato",IF(OR($H91="",$H91&lt;=0),"Inserire capacità",IF($K91="","Inserire stato",IF($M91&lt;0,"Capacità superata",IF($K91="Da confermare","Verificare corsa",IF($K91="Annullata","Corsa annullata","OK")))))))</f>
        <v/>
      </c>
    </row>
    <row r="92" ht="28" customHeight="1">
      <c r="A92" s="15" t="n"/>
      <c r="B92" s="15" t="n"/>
      <c r="C92" s="45" t="n"/>
      <c r="D92" s="46" t="n"/>
      <c r="E92" s="15" t="n"/>
      <c r="F92" s="15" t="n"/>
      <c r="G92" s="15" t="n"/>
      <c r="H92" s="47" t="n"/>
      <c r="I92" s="15" t="n"/>
      <c r="J92" s="15" t="n"/>
      <c r="K92" s="16" t="n"/>
      <c r="L92" s="39">
        <f>IF($A92="","",IFERROR(SUMIFS(Manifesto!$G$6:$G$105,Manifesto!$D$6:$D$105,$A92,Manifesto!$C$6:$C$105,"Sì",Manifesto!$H$6:$H$105,"&lt;&gt;Annullata"),0))</f>
        <v/>
      </c>
      <c r="M92" s="48">
        <f>IF($A92="","",IF($H92="","",IFERROR($H92-$L92,"")))</f>
        <v/>
      </c>
      <c r="N92" s="21">
        <f>IF($A92="","",IF(COUNTIF($A$6:$A$105,$A92)&gt;1,"Codice duplicato",IF(OR($H92="",$H92&lt;=0),"Inserire capacità",IF($K92="","Inserire stato",IF($M92&lt;0,"Capacità superata",IF($K92="Da confermare","Verificare corsa",IF($K92="Annullata","Corsa annullata","OK")))))))</f>
        <v/>
      </c>
    </row>
    <row r="93" ht="28" customHeight="1">
      <c r="A93" s="15" t="n"/>
      <c r="B93" s="15" t="n"/>
      <c r="C93" s="45" t="n"/>
      <c r="D93" s="46" t="n"/>
      <c r="E93" s="15" t="n"/>
      <c r="F93" s="15" t="n"/>
      <c r="G93" s="15" t="n"/>
      <c r="H93" s="47" t="n"/>
      <c r="I93" s="15" t="n"/>
      <c r="J93" s="15" t="n"/>
      <c r="K93" s="16" t="n"/>
      <c r="L93" s="37">
        <f>IF($A93="","",IFERROR(SUMIFS(Manifesto!$G$6:$G$105,Manifesto!$D$6:$D$105,$A93,Manifesto!$C$6:$C$105,"Sì",Manifesto!$H$6:$H$105,"&lt;&gt;Annullata"),0))</f>
        <v/>
      </c>
      <c r="M93" s="38">
        <f>IF($A93="","",IF($H93="","",IFERROR($H93-$L93,"")))</f>
        <v/>
      </c>
      <c r="N93" s="25">
        <f>IF($A93="","",IF(COUNTIF($A$6:$A$105,$A93)&gt;1,"Codice duplicato",IF(OR($H93="",$H93&lt;=0),"Inserire capacità",IF($K93="","Inserire stato",IF($M93&lt;0,"Capacità superata",IF($K93="Da confermare","Verificare corsa",IF($K93="Annullata","Corsa annullata","OK")))))))</f>
        <v/>
      </c>
    </row>
    <row r="94" ht="28" customHeight="1">
      <c r="A94" s="15" t="n"/>
      <c r="B94" s="15" t="n"/>
      <c r="C94" s="45" t="n"/>
      <c r="D94" s="46" t="n"/>
      <c r="E94" s="15" t="n"/>
      <c r="F94" s="15" t="n"/>
      <c r="G94" s="15" t="n"/>
      <c r="H94" s="47" t="n"/>
      <c r="I94" s="15" t="n"/>
      <c r="J94" s="15" t="n"/>
      <c r="K94" s="16" t="n"/>
      <c r="L94" s="39">
        <f>IF($A94="","",IFERROR(SUMIFS(Manifesto!$G$6:$G$105,Manifesto!$D$6:$D$105,$A94,Manifesto!$C$6:$C$105,"Sì",Manifesto!$H$6:$H$105,"&lt;&gt;Annullata"),0))</f>
        <v/>
      </c>
      <c r="M94" s="48">
        <f>IF($A94="","",IF($H94="","",IFERROR($H94-$L94,"")))</f>
        <v/>
      </c>
      <c r="N94" s="21">
        <f>IF($A94="","",IF(COUNTIF($A$6:$A$105,$A94)&gt;1,"Codice duplicato",IF(OR($H94="",$H94&lt;=0),"Inserire capacità",IF($K94="","Inserire stato",IF($M94&lt;0,"Capacità superata",IF($K94="Da confermare","Verificare corsa",IF($K94="Annullata","Corsa annullata","OK")))))))</f>
        <v/>
      </c>
    </row>
    <row r="95" ht="28" customHeight="1">
      <c r="A95" s="15" t="n"/>
      <c r="B95" s="15" t="n"/>
      <c r="C95" s="45" t="n"/>
      <c r="D95" s="46" t="n"/>
      <c r="E95" s="15" t="n"/>
      <c r="F95" s="15" t="n"/>
      <c r="G95" s="15" t="n"/>
      <c r="H95" s="47" t="n"/>
      <c r="I95" s="15" t="n"/>
      <c r="J95" s="15" t="n"/>
      <c r="K95" s="16" t="n"/>
      <c r="L95" s="37">
        <f>IF($A95="","",IFERROR(SUMIFS(Manifesto!$G$6:$G$105,Manifesto!$D$6:$D$105,$A95,Manifesto!$C$6:$C$105,"Sì",Manifesto!$H$6:$H$105,"&lt;&gt;Annullata"),0))</f>
        <v/>
      </c>
      <c r="M95" s="38">
        <f>IF($A95="","",IF($H95="","",IFERROR($H95-$L95,"")))</f>
        <v/>
      </c>
      <c r="N95" s="25">
        <f>IF($A95="","",IF(COUNTIF($A$6:$A$105,$A95)&gt;1,"Codice duplicato",IF(OR($H95="",$H95&lt;=0),"Inserire capacità",IF($K95="","Inserire stato",IF($M95&lt;0,"Capacità superata",IF($K95="Da confermare","Verificare corsa",IF($K95="Annullata","Corsa annullata","OK")))))))</f>
        <v/>
      </c>
    </row>
    <row r="96" ht="28" customHeight="1">
      <c r="A96" s="15" t="n"/>
      <c r="B96" s="15" t="n"/>
      <c r="C96" s="45" t="n"/>
      <c r="D96" s="46" t="n"/>
      <c r="E96" s="15" t="n"/>
      <c r="F96" s="15" t="n"/>
      <c r="G96" s="15" t="n"/>
      <c r="H96" s="47" t="n"/>
      <c r="I96" s="15" t="n"/>
      <c r="J96" s="15" t="n"/>
      <c r="K96" s="16" t="n"/>
      <c r="L96" s="39">
        <f>IF($A96="","",IFERROR(SUMIFS(Manifesto!$G$6:$G$105,Manifesto!$D$6:$D$105,$A96,Manifesto!$C$6:$C$105,"Sì",Manifesto!$H$6:$H$105,"&lt;&gt;Annullata"),0))</f>
        <v/>
      </c>
      <c r="M96" s="48">
        <f>IF($A96="","",IF($H96="","",IFERROR($H96-$L96,"")))</f>
        <v/>
      </c>
      <c r="N96" s="21">
        <f>IF($A96="","",IF(COUNTIF($A$6:$A$105,$A96)&gt;1,"Codice duplicato",IF(OR($H96="",$H96&lt;=0),"Inserire capacità",IF($K96="","Inserire stato",IF($M96&lt;0,"Capacità superata",IF($K96="Da confermare","Verificare corsa",IF($K96="Annullata","Corsa annullata","OK")))))))</f>
        <v/>
      </c>
    </row>
    <row r="97" ht="28" customHeight="1">
      <c r="A97" s="15" t="n"/>
      <c r="B97" s="15" t="n"/>
      <c r="C97" s="45" t="n"/>
      <c r="D97" s="46" t="n"/>
      <c r="E97" s="15" t="n"/>
      <c r="F97" s="15" t="n"/>
      <c r="G97" s="15" t="n"/>
      <c r="H97" s="47" t="n"/>
      <c r="I97" s="15" t="n"/>
      <c r="J97" s="15" t="n"/>
      <c r="K97" s="16" t="n"/>
      <c r="L97" s="37">
        <f>IF($A97="","",IFERROR(SUMIFS(Manifesto!$G$6:$G$105,Manifesto!$D$6:$D$105,$A97,Manifesto!$C$6:$C$105,"Sì",Manifesto!$H$6:$H$105,"&lt;&gt;Annullata"),0))</f>
        <v/>
      </c>
      <c r="M97" s="38">
        <f>IF($A97="","",IF($H97="","",IFERROR($H97-$L97,"")))</f>
        <v/>
      </c>
      <c r="N97" s="25">
        <f>IF($A97="","",IF(COUNTIF($A$6:$A$105,$A97)&gt;1,"Codice duplicato",IF(OR($H97="",$H97&lt;=0),"Inserire capacità",IF($K97="","Inserire stato",IF($M97&lt;0,"Capacità superata",IF($K97="Da confermare","Verificare corsa",IF($K97="Annullata","Corsa annullata","OK")))))))</f>
        <v/>
      </c>
    </row>
    <row r="98" ht="28" customHeight="1">
      <c r="A98" s="15" t="n"/>
      <c r="B98" s="15" t="n"/>
      <c r="C98" s="45" t="n"/>
      <c r="D98" s="46" t="n"/>
      <c r="E98" s="15" t="n"/>
      <c r="F98" s="15" t="n"/>
      <c r="G98" s="15" t="n"/>
      <c r="H98" s="47" t="n"/>
      <c r="I98" s="15" t="n"/>
      <c r="J98" s="15" t="n"/>
      <c r="K98" s="16" t="n"/>
      <c r="L98" s="39">
        <f>IF($A98="","",IFERROR(SUMIFS(Manifesto!$G$6:$G$105,Manifesto!$D$6:$D$105,$A98,Manifesto!$C$6:$C$105,"Sì",Manifesto!$H$6:$H$105,"&lt;&gt;Annullata"),0))</f>
        <v/>
      </c>
      <c r="M98" s="48">
        <f>IF($A98="","",IF($H98="","",IFERROR($H98-$L98,"")))</f>
        <v/>
      </c>
      <c r="N98" s="21">
        <f>IF($A98="","",IF(COUNTIF($A$6:$A$105,$A98)&gt;1,"Codice duplicato",IF(OR($H98="",$H98&lt;=0),"Inserire capacità",IF($K98="","Inserire stato",IF($M98&lt;0,"Capacità superata",IF($K98="Da confermare","Verificare corsa",IF($K98="Annullata","Corsa annullata","OK")))))))</f>
        <v/>
      </c>
    </row>
    <row r="99" ht="28" customHeight="1">
      <c r="A99" s="15" t="n"/>
      <c r="B99" s="15" t="n"/>
      <c r="C99" s="45" t="n"/>
      <c r="D99" s="46" t="n"/>
      <c r="E99" s="15" t="n"/>
      <c r="F99" s="15" t="n"/>
      <c r="G99" s="15" t="n"/>
      <c r="H99" s="47" t="n"/>
      <c r="I99" s="15" t="n"/>
      <c r="J99" s="15" t="n"/>
      <c r="K99" s="16" t="n"/>
      <c r="L99" s="37">
        <f>IF($A99="","",IFERROR(SUMIFS(Manifesto!$G$6:$G$105,Manifesto!$D$6:$D$105,$A99,Manifesto!$C$6:$C$105,"Sì",Manifesto!$H$6:$H$105,"&lt;&gt;Annullata"),0))</f>
        <v/>
      </c>
      <c r="M99" s="38">
        <f>IF($A99="","",IF($H99="","",IFERROR($H99-$L99,"")))</f>
        <v/>
      </c>
      <c r="N99" s="25">
        <f>IF($A99="","",IF(COUNTIF($A$6:$A$105,$A99)&gt;1,"Codice duplicato",IF(OR($H99="",$H99&lt;=0),"Inserire capacità",IF($K99="","Inserire stato",IF($M99&lt;0,"Capacità superata",IF($K99="Da confermare","Verificare corsa",IF($K99="Annullata","Corsa annullata","OK")))))))</f>
        <v/>
      </c>
    </row>
    <row r="100" ht="28" customHeight="1">
      <c r="A100" s="15" t="n"/>
      <c r="B100" s="15" t="n"/>
      <c r="C100" s="45" t="n"/>
      <c r="D100" s="46" t="n"/>
      <c r="E100" s="15" t="n"/>
      <c r="F100" s="15" t="n"/>
      <c r="G100" s="15" t="n"/>
      <c r="H100" s="47" t="n"/>
      <c r="I100" s="15" t="n"/>
      <c r="J100" s="15" t="n"/>
      <c r="K100" s="16" t="n"/>
      <c r="L100" s="39">
        <f>IF($A100="","",IFERROR(SUMIFS(Manifesto!$G$6:$G$105,Manifesto!$D$6:$D$105,$A100,Manifesto!$C$6:$C$105,"Sì",Manifesto!$H$6:$H$105,"&lt;&gt;Annullata"),0))</f>
        <v/>
      </c>
      <c r="M100" s="48">
        <f>IF($A100="","",IF($H100="","",IFERROR($H100-$L100,"")))</f>
        <v/>
      </c>
      <c r="N100" s="21">
        <f>IF($A100="","",IF(COUNTIF($A$6:$A$105,$A100)&gt;1,"Codice duplicato",IF(OR($H100="",$H100&lt;=0),"Inserire capacità",IF($K100="","Inserire stato",IF($M100&lt;0,"Capacità superata",IF($K100="Da confermare","Verificare corsa",IF($K100="Annullata","Corsa annullata","OK")))))))</f>
        <v/>
      </c>
    </row>
    <row r="101" ht="28" customHeight="1">
      <c r="A101" s="15" t="n"/>
      <c r="B101" s="15" t="n"/>
      <c r="C101" s="45" t="n"/>
      <c r="D101" s="46" t="n"/>
      <c r="E101" s="15" t="n"/>
      <c r="F101" s="15" t="n"/>
      <c r="G101" s="15" t="n"/>
      <c r="H101" s="47" t="n"/>
      <c r="I101" s="15" t="n"/>
      <c r="J101" s="15" t="n"/>
      <c r="K101" s="16" t="n"/>
      <c r="L101" s="37">
        <f>IF($A101="","",IFERROR(SUMIFS(Manifesto!$G$6:$G$105,Manifesto!$D$6:$D$105,$A101,Manifesto!$C$6:$C$105,"Sì",Manifesto!$H$6:$H$105,"&lt;&gt;Annullata"),0))</f>
        <v/>
      </c>
      <c r="M101" s="38">
        <f>IF($A101="","",IF($H101="","",IFERROR($H101-$L101,"")))</f>
        <v/>
      </c>
      <c r="N101" s="25">
        <f>IF($A101="","",IF(COUNTIF($A$6:$A$105,$A101)&gt;1,"Codice duplicato",IF(OR($H101="",$H101&lt;=0),"Inserire capacità",IF($K101="","Inserire stato",IF($M101&lt;0,"Capacità superata",IF($K101="Da confermare","Verificare corsa",IF($K101="Annullata","Corsa annullata","OK")))))))</f>
        <v/>
      </c>
    </row>
    <row r="102" ht="28" customHeight="1">
      <c r="A102" s="15" t="n"/>
      <c r="B102" s="15" t="n"/>
      <c r="C102" s="45" t="n"/>
      <c r="D102" s="46" t="n"/>
      <c r="E102" s="15" t="n"/>
      <c r="F102" s="15" t="n"/>
      <c r="G102" s="15" t="n"/>
      <c r="H102" s="47" t="n"/>
      <c r="I102" s="15" t="n"/>
      <c r="J102" s="15" t="n"/>
      <c r="K102" s="16" t="n"/>
      <c r="L102" s="39">
        <f>IF($A102="","",IFERROR(SUMIFS(Manifesto!$G$6:$G$105,Manifesto!$D$6:$D$105,$A102,Manifesto!$C$6:$C$105,"Sì",Manifesto!$H$6:$H$105,"&lt;&gt;Annullata"),0))</f>
        <v/>
      </c>
      <c r="M102" s="48">
        <f>IF($A102="","",IF($H102="","",IFERROR($H102-$L102,"")))</f>
        <v/>
      </c>
      <c r="N102" s="21">
        <f>IF($A102="","",IF(COUNTIF($A$6:$A$105,$A102)&gt;1,"Codice duplicato",IF(OR($H102="",$H102&lt;=0),"Inserire capacità",IF($K102="","Inserire stato",IF($M102&lt;0,"Capacità superata",IF($K102="Da confermare","Verificare corsa",IF($K102="Annullata","Corsa annullata","OK")))))))</f>
        <v/>
      </c>
    </row>
    <row r="103" ht="28" customHeight="1">
      <c r="A103" s="15" t="n"/>
      <c r="B103" s="15" t="n"/>
      <c r="C103" s="45" t="n"/>
      <c r="D103" s="46" t="n"/>
      <c r="E103" s="15" t="n"/>
      <c r="F103" s="15" t="n"/>
      <c r="G103" s="15" t="n"/>
      <c r="H103" s="47" t="n"/>
      <c r="I103" s="15" t="n"/>
      <c r="J103" s="15" t="n"/>
      <c r="K103" s="16" t="n"/>
      <c r="L103" s="37">
        <f>IF($A103="","",IFERROR(SUMIFS(Manifesto!$G$6:$G$105,Manifesto!$D$6:$D$105,$A103,Manifesto!$C$6:$C$105,"Sì",Manifesto!$H$6:$H$105,"&lt;&gt;Annullata"),0))</f>
        <v/>
      </c>
      <c r="M103" s="38">
        <f>IF($A103="","",IF($H103="","",IFERROR($H103-$L103,"")))</f>
        <v/>
      </c>
      <c r="N103" s="25">
        <f>IF($A103="","",IF(COUNTIF($A$6:$A$105,$A103)&gt;1,"Codice duplicato",IF(OR($H103="",$H103&lt;=0),"Inserire capacità",IF($K103="","Inserire stato",IF($M103&lt;0,"Capacità superata",IF($K103="Da confermare","Verificare corsa",IF($K103="Annullata","Corsa annullata","OK")))))))</f>
        <v/>
      </c>
    </row>
    <row r="104" ht="28" customHeight="1">
      <c r="A104" s="15" t="n"/>
      <c r="B104" s="15" t="n"/>
      <c r="C104" s="45" t="n"/>
      <c r="D104" s="46" t="n"/>
      <c r="E104" s="15" t="n"/>
      <c r="F104" s="15" t="n"/>
      <c r="G104" s="15" t="n"/>
      <c r="H104" s="47" t="n"/>
      <c r="I104" s="15" t="n"/>
      <c r="J104" s="15" t="n"/>
      <c r="K104" s="16" t="n"/>
      <c r="L104" s="39">
        <f>IF($A104="","",IFERROR(SUMIFS(Manifesto!$G$6:$G$105,Manifesto!$D$6:$D$105,$A104,Manifesto!$C$6:$C$105,"Sì",Manifesto!$H$6:$H$105,"&lt;&gt;Annullata"),0))</f>
        <v/>
      </c>
      <c r="M104" s="48">
        <f>IF($A104="","",IF($H104="","",IFERROR($H104-$L104,"")))</f>
        <v/>
      </c>
      <c r="N104" s="21">
        <f>IF($A104="","",IF(COUNTIF($A$6:$A$105,$A104)&gt;1,"Codice duplicato",IF(OR($H104="",$H104&lt;=0),"Inserire capacità",IF($K104="","Inserire stato",IF($M104&lt;0,"Capacità superata",IF($K104="Da confermare","Verificare corsa",IF($K104="Annullata","Corsa annullata","OK")))))))</f>
        <v/>
      </c>
    </row>
    <row r="105" ht="28" customHeight="1">
      <c r="A105" s="15" t="n"/>
      <c r="B105" s="15" t="n"/>
      <c r="C105" s="45" t="n"/>
      <c r="D105" s="46" t="n"/>
      <c r="E105" s="15" t="n"/>
      <c r="F105" s="15" t="n"/>
      <c r="G105" s="15" t="n"/>
      <c r="H105" s="47" t="n"/>
      <c r="I105" s="15" t="n"/>
      <c r="J105" s="15" t="n"/>
      <c r="K105" s="16" t="n"/>
      <c r="L105" s="37">
        <f>IF($A105="","",IFERROR(SUMIFS(Manifesto!$G$6:$G$105,Manifesto!$D$6:$D$105,$A105,Manifesto!$C$6:$C$105,"Sì",Manifesto!$H$6:$H$105,"&lt;&gt;Annullata"),0))</f>
        <v/>
      </c>
      <c r="M105" s="38">
        <f>IF($A105="","",IF($H105="","",IFERROR($H105-$L105,"")))</f>
        <v/>
      </c>
      <c r="N105" s="25">
        <f>IF($A105="","",IF(COUNTIF($A$6:$A$105,$A105)&gt;1,"Codice duplicato",IF(OR($H105="",$H105&lt;=0),"Inserire capacità",IF($K105="","Inserire stato",IF($M105&lt;0,"Capacità superata",IF($K105="Da confermare","Verificare corsa",IF($K105="Annullata","Corsa annullata","OK")))))))</f>
        <v/>
      </c>
    </row>
  </sheetData>
  <autoFilter ref="A5:N105"/>
  <mergeCells count="1">
    <mergeCell ref="A1:N1"/>
  </mergeCells>
  <conditionalFormatting sqref="N6:N105">
    <cfRule type="expression" priority="1" dxfId="1">
      <formula>AND($A6&lt;&gt;"",$N6="OK")</formula>
    </cfRule>
    <cfRule type="expression" priority="2" dxfId="0">
      <formula>AND($A6&lt;&gt;"",$N6&lt;&gt;"OK")</formula>
    </cfRule>
  </conditionalFormatting>
  <conditionalFormatting sqref="A6:A105">
    <cfRule type="expression" priority="3" dxfId="0">
      <formula>AND($A6&lt;&gt;"",COUNTIF($A$6:$A$105,$A6)&gt;1)</formula>
    </cfRule>
  </conditionalFormatting>
  <conditionalFormatting sqref="M6:M105">
    <cfRule type="expression" priority="4" dxfId="0">
      <formula>AND($A6&lt;&gt;"",$M6&lt;0)</formula>
    </cfRule>
  </conditionalFormatting>
  <dataValidations count="10">
    <dataValidation sqref="A6:A105" showDropDown="0" showInputMessage="0" showErrorMessage="1" allowBlank="0" errorTitle="Codice duplicato" error="Il codice corsa deve essere univoco." type="custom">
      <formula1>OR(A6="",COUNTIF($A$6:$A$105,A6)=1)</formula1>
    </dataValidation>
    <dataValidation sqref="B6:B105" showDropDown="0" showInputMessage="0" showErrorMessage="1" allowBlank="0" error="Selezionare un'attività dall'elenco." type="list">
      <formula1>INDIRECT("'Parametri'!$Q$4:$Q$6")</formula1>
    </dataValidation>
    <dataValidation sqref="C6:C105" showDropDown="0" showInputMessage="0" showErrorMessage="1" allowBlank="0" error="Inserire una data compresa nei limiti visibili in Parametri." type="date" operator="between">
      <formula1>INDIRECT("'Parametri'!$P$8")</formula1>
      <formula2>INDIRECT("'Parametri'!$P$9")</formula2>
    </dataValidation>
    <dataValidation sqref="D6:D105" showDropDown="0" showInputMessage="0" showErrorMessage="1" allowBlank="0" error="Inserire un orario valido." type="time" operator="between">
      <formula1>TIME(0,0,0)</formula1>
      <formula2>TIME(23,59,59)</formula2>
    </dataValidation>
    <dataValidation sqref="E6:F105" showDropDown="0" showInputMessage="0" showErrorMessage="1" allowBlank="0" error="Selezionare una fermata dall'elenco." type="list">
      <formula1>INDIRECT("'Parametri'!$M$4:$M$8")</formula1>
    </dataValidation>
    <dataValidation sqref="G6:G105" showDropDown="0" showInputMessage="0" showErrorMessage="1" allowBlank="0" error="Selezionare un veicolo dall'elenco." type="list">
      <formula1>INDIRECT("'Parametri'!$I$4:$I$6")</formula1>
    </dataValidation>
    <dataValidation sqref="H6:H105" showDropDown="0" showInputMessage="0" showErrorMessage="1" allowBlank="0" error="Inserire una capacità compresa nei limiti visibili in Parametri." type="whole" operator="between">
      <formula1>INDIRECT("'Parametri'!$P$6")</formula1>
      <formula2>INDIRECT("'Parametri'!$P$7")</formula2>
    </dataValidation>
    <dataValidation sqref="I6:I105" showDropDown="0" showInputMessage="0" showErrorMessage="1" allowBlank="0" error="Selezionare un fornitore fittizio dall'elenco." type="list">
      <formula1>INDIRECT("'Parametri'!$K$4:$K$5")</formula1>
    </dataValidation>
    <dataValidation sqref="J6:J105" showDropDown="0" showInputMessage="0" showErrorMessage="1" allowBlank="0" error="Selezionare un responsabile dall'elenco." type="list">
      <formula1>INDIRECT("'Parametri'!$G$4:$G$6")</formula1>
    </dataValidation>
    <dataValidation sqref="K6:K105" showDropDown="0" showInputMessage="0" showErrorMessage="1" allowBlank="0" error="Selezionare uno stato corsa dall'elenco." type="list">
      <formula1>INDIRECT("'Parametri'!$E$4:$E$6")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3" customWidth="1" min="2" max="2"/>
    <col width="20" customWidth="1" min="3" max="3"/>
    <col width="3" customWidth="1" min="4" max="4"/>
    <col width="18" customWidth="1" min="5" max="5"/>
    <col width="3" customWidth="1" min="6" max="6"/>
    <col width="27" customWidth="1" min="7" max="7"/>
    <col width="3" customWidth="1" min="8" max="8"/>
    <col width="31" customWidth="1" min="9" max="9"/>
    <col width="3" customWidth="1" min="10" max="10"/>
    <col width="40" customWidth="1" min="11" max="11"/>
    <col width="3" customWidth="1" min="12" max="12"/>
    <col width="35" customWidth="1" min="13" max="13"/>
    <col width="3" customWidth="1" min="14" max="14"/>
    <col width="34" customWidth="1" min="15" max="15"/>
    <col width="15" customWidth="1" min="16" max="16"/>
    <col width="28" customWidth="1" min="17" max="17"/>
  </cols>
  <sheetData>
    <row r="1" ht="27" customHeight="1">
      <c r="A1" s="1" t="inlineStr">
        <is>
          <t>Parametri modificabili — manifest navetta invitati matrimonio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5" t="n"/>
      <c r="M1" s="35" t="n"/>
      <c r="N1" s="35" t="n"/>
      <c r="O1" s="35" t="n"/>
      <c r="P1" s="35" t="n"/>
      <c r="Q1" s="36" t="n"/>
    </row>
    <row r="2"/>
    <row r="3">
      <c r="A3" s="30" t="inlineStr">
        <is>
          <t>Conferma</t>
        </is>
      </c>
      <c r="C3" s="30" t="inlineStr">
        <is>
          <t>Stato assegnazione</t>
        </is>
      </c>
      <c r="E3" s="30" t="inlineStr">
        <is>
          <t>Stato corsa</t>
        </is>
      </c>
      <c r="G3" s="30" t="inlineStr">
        <is>
          <t>Responsabile</t>
        </is>
      </c>
      <c r="I3" s="30" t="inlineStr">
        <is>
          <t>Veicolo</t>
        </is>
      </c>
      <c r="K3" s="30" t="inlineStr">
        <is>
          <t>Fornitore</t>
        </is>
      </c>
      <c r="M3" s="30" t="inlineStr">
        <is>
          <t>Fermata</t>
        </is>
      </c>
      <c r="O3" s="30" t="inlineStr">
        <is>
          <t>Limite o data</t>
        </is>
      </c>
      <c r="P3" s="30" t="inlineStr">
        <is>
          <t>Valore</t>
        </is>
      </c>
      <c r="Q3" s="30" t="inlineStr">
        <is>
          <t>Attività</t>
        </is>
      </c>
    </row>
    <row r="4">
      <c r="A4" s="18" t="inlineStr">
        <is>
          <t>Sì</t>
        </is>
      </c>
      <c r="B4" s="31" t="n"/>
      <c r="C4" s="18" t="inlineStr">
        <is>
          <t>Pianificata</t>
        </is>
      </c>
      <c r="D4" s="31" t="n"/>
      <c r="E4" s="18" t="inlineStr">
        <is>
          <t>Confermata</t>
        </is>
      </c>
      <c r="F4" s="31" t="n"/>
      <c r="G4" s="18" t="inlineStr">
        <is>
          <t>Coordinatrice Fittizia A</t>
        </is>
      </c>
      <c r="H4" s="31" t="n"/>
      <c r="I4" s="18" t="inlineStr">
        <is>
          <t>Navetta Corallo 1 (fittizia)</t>
        </is>
      </c>
      <c r="J4" s="31" t="n"/>
      <c r="K4" s="18" t="inlineStr">
        <is>
          <t>Mobilità Fiaba S.r.l. (impresa fittizia)</t>
        </is>
      </c>
      <c r="L4" s="31" t="n"/>
      <c r="M4" s="18" t="inlineStr">
        <is>
          <t>Piazza Fantasia (luogo fittizio)</t>
        </is>
      </c>
      <c r="N4" s="31" t="n"/>
      <c r="O4" s="18" t="inlineStr">
        <is>
          <t>Minimo persone per assegnazione</t>
        </is>
      </c>
      <c r="P4" s="32" t="n">
        <v>1</v>
      </c>
      <c r="Q4" s="18" t="inlineStr">
        <is>
          <t>Andata alla cerimonia</t>
        </is>
      </c>
    </row>
    <row r="5">
      <c r="A5" s="18" t="inlineStr">
        <is>
          <t>No</t>
        </is>
      </c>
      <c r="B5" s="33" t="n"/>
      <c r="C5" s="18" t="inlineStr">
        <is>
          <t>Da verificare</t>
        </is>
      </c>
      <c r="D5" s="33" t="n"/>
      <c r="E5" s="18" t="inlineStr">
        <is>
          <t>Da confermare</t>
        </is>
      </c>
      <c r="F5" s="33" t="n"/>
      <c r="G5" s="18" t="inlineStr">
        <is>
          <t>Referente Fittizio B</t>
        </is>
      </c>
      <c r="H5" s="33" t="n"/>
      <c r="I5" s="18" t="inlineStr">
        <is>
          <t>Minibus Girasole 2 (fittizio)</t>
        </is>
      </c>
      <c r="J5" s="33" t="n"/>
      <c r="K5" s="18" t="inlineStr">
        <is>
          <t>Viaggi Esempio S.n.c. (impresa fittizia)</t>
        </is>
      </c>
      <c r="L5" s="33" t="n"/>
      <c r="M5" s="18" t="inlineStr">
        <is>
          <t>Borgo Immaginario (luogo fittizio)</t>
        </is>
      </c>
      <c r="N5" s="33" t="n"/>
      <c r="O5" s="18" t="inlineStr">
        <is>
          <t>Massimo persone per assegnazione</t>
        </is>
      </c>
      <c r="P5" s="32" t="n">
        <v>8</v>
      </c>
      <c r="Q5" s="18" t="inlineStr">
        <is>
          <t>Rientro dal ricevimento</t>
        </is>
      </c>
    </row>
    <row r="6">
      <c r="A6" s="18" t="inlineStr">
        <is>
          <t>In attesa</t>
        </is>
      </c>
      <c r="B6" s="31" t="n"/>
      <c r="C6" s="18" t="inlineStr">
        <is>
          <t>Annullata</t>
        </is>
      </c>
      <c r="D6" s="31" t="n"/>
      <c r="E6" s="18" t="inlineStr">
        <is>
          <t>Annullata</t>
        </is>
      </c>
      <c r="F6" s="31" t="n"/>
      <c r="G6" s="18" t="inlineStr">
        <is>
          <t>Assistente Fittizia C</t>
        </is>
      </c>
      <c r="H6" s="31" t="n"/>
      <c r="I6" s="18" t="inlineStr">
        <is>
          <t>Van Lavanda 3 (fittizio)</t>
        </is>
      </c>
      <c r="J6" s="31" t="n"/>
      <c r="K6" s="31" t="n"/>
      <c r="L6" s="31" t="n"/>
      <c r="M6" s="18" t="inlineStr">
        <is>
          <t>Villa Esempio (luogo fittizio)</t>
        </is>
      </c>
      <c r="N6" s="31" t="n"/>
      <c r="O6" s="18" t="inlineStr">
        <is>
          <t>Minimo capacità veicolo</t>
        </is>
      </c>
      <c r="P6" s="32" t="n">
        <v>1</v>
      </c>
      <c r="Q6" s="18" t="inlineStr">
        <is>
          <t>Trasferimento intermedio</t>
        </is>
      </c>
    </row>
    <row r="7">
      <c r="A7" s="33" t="n"/>
      <c r="B7" s="33" t="n"/>
      <c r="C7" s="33" t="n"/>
      <c r="D7" s="33" t="n"/>
      <c r="E7" s="33" t="n"/>
      <c r="F7" s="33" t="n"/>
      <c r="G7" s="33" t="n"/>
      <c r="H7" s="33" t="n"/>
      <c r="I7" s="33" t="n"/>
      <c r="J7" s="33" t="n"/>
      <c r="K7" s="33" t="n"/>
      <c r="L7" s="33" t="n"/>
      <c r="M7" s="18" t="inlineStr">
        <is>
          <t>Giardino Inventato (luogo fittizio)</t>
        </is>
      </c>
      <c r="N7" s="33" t="n"/>
      <c r="O7" s="18" t="inlineStr">
        <is>
          <t>Massimo capacità veicolo</t>
        </is>
      </c>
      <c r="P7" s="32" t="n">
        <v>60</v>
      </c>
      <c r="Q7" s="33" t="n"/>
    </row>
    <row r="8">
      <c r="A8" s="31" t="n"/>
      <c r="B8" s="31" t="n"/>
      <c r="C8" s="31" t="n"/>
      <c r="D8" s="31" t="n"/>
      <c r="E8" s="31" t="n"/>
      <c r="F8" s="31" t="n"/>
      <c r="G8" s="31" t="n"/>
      <c r="H8" s="31" t="n"/>
      <c r="I8" s="31" t="n"/>
      <c r="J8" s="31" t="n"/>
      <c r="K8" s="31" t="n"/>
      <c r="L8" s="31" t="n"/>
      <c r="M8" s="18" t="inlineStr">
        <is>
          <t>Stazione Scenario (luogo fittizio)</t>
        </is>
      </c>
      <c r="N8" s="31" t="n"/>
      <c r="O8" s="18" t="inlineStr">
        <is>
          <t>Data minima corsa</t>
        </is>
      </c>
      <c r="P8" s="49" t="n">
        <v>46277</v>
      </c>
      <c r="Q8" s="31" t="n"/>
    </row>
    <row r="9">
      <c r="A9" s="33" t="n"/>
      <c r="B9" s="33" t="n"/>
      <c r="C9" s="33" t="n"/>
      <c r="D9" s="33" t="n"/>
      <c r="E9" s="33" t="n"/>
      <c r="F9" s="33" t="n"/>
      <c r="G9" s="33" t="n"/>
      <c r="H9" s="33" t="n"/>
      <c r="I9" s="33" t="n"/>
      <c r="J9" s="33" t="n"/>
      <c r="K9" s="33" t="n"/>
      <c r="L9" s="33" t="n"/>
      <c r="M9" s="33" t="n"/>
      <c r="N9" s="33" t="n"/>
      <c r="O9" s="18" t="inlineStr">
        <is>
          <t>Data massima corsa</t>
        </is>
      </c>
      <c r="P9" s="49" t="n">
        <v>47007</v>
      </c>
      <c r="Q9" s="33" t="n"/>
    </row>
  </sheetData>
  <mergeCells count="1">
    <mergeCell ref="A1:Q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2026-09-12T08:27:24Z</dcterms:created>
  <dcterms:modified xmlns:dcterms="http://purl.org/dc/terms/" xmlns:xsi="http://www.w3.org/2001/XMLSchema-instance" xsi:type="dcterms:W3CDTF">2026-09-12T08:27:25+00:00Z</dcterms:modified>
</cp:coreProperties>
</file>