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Registro rimborsi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'Registro rimborsi'!$A$3:$R$123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[$€-it-IT] #,##0.00"/>
    <numFmt numFmtId="166" formatCode="0.0%"/>
    <numFmt numFmtId="167" formatCode="0.0 &quot;giorni&quot;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5"/>
    </font>
    <font>
      <name val="Aptos"/>
      <i val="1"/>
      <color rgb="006B5B60"/>
      <sz val="9"/>
    </font>
    <font>
      <name val="Aptos"/>
      <b val="1"/>
      <color rgb="00FFFFFF"/>
      <sz val="10"/>
    </font>
    <font>
      <name val="Aptos"/>
      <color rgb="002F2528"/>
      <sz val="10"/>
    </font>
    <font>
      <name val="Aptos"/>
      <b val="1"/>
      <color rgb="002F2528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FFF"/>
      </patternFill>
    </fill>
    <fill>
      <patternFill patternType="solid">
        <fgColor rgb="00FFF7E9"/>
      </patternFill>
    </fill>
  </fills>
  <borders count="2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5" fillId="0" borderId="0" pivotButton="0" quotePrefix="0" xfId="0"/>
    <xf numFmtId="164" fontId="4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2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2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64" fontId="4" fillId="0" borderId="0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34E45"/>
        </patternFill>
      </fill>
    </dxf>
    <dxf>
      <font>
        <name val="Aptos"/>
        <b val="1"/>
        <color rgb="00FFFFFF"/>
        <sz val="10"/>
      </font>
      <fill>
        <patternFill patternType="solid">
          <fgColor rgb="00C56F62"/>
        </patternFill>
      </fill>
    </dxf>
    <dxf>
      <font>
        <name val="Aptos"/>
        <b val="1"/>
        <color rgb="00FFFFFF"/>
        <sz val="10"/>
      </font>
      <fill>
        <patternFill patternType="solid">
          <fgColor rgb="00356A5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Richieste per stato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'Riepilogo'!E3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5B2038"/>
              </a:solidFill>
              <a:prstDash val="solid"/>
            </a:ln>
          </spPr>
          <cat>
            <numRef>
              <f>'Riepilogo'!$D$4:$D$9</f>
            </numRef>
          </cat>
          <val>
            <numRef>
              <f>'Riepilogo'!$E$4:$E$9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Numero richieste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414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5B2038"/>
    <outlinePr summaryBelow="1" summaryRight="1"/>
    <pageSetUpPr/>
  </sheetPr>
  <dimension ref="A1:N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3" customWidth="1" min="3" max="3"/>
    <col width="25" customWidth="1" min="4" max="4"/>
    <col width="18" customWidth="1" min="5" max="5"/>
    <col width="20" customWidth="1" min="6" max="6"/>
    <col width="3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6" customHeight="1">
      <c r="A1" s="1" t="inlineStr">
        <is>
          <t>Registro rimborsi matrimonio — Riepilogo</t>
        </is>
      </c>
    </row>
    <row r="2">
      <c r="A2" s="2" t="inlineStr">
        <is>
          <t>Data di calcolo</t>
        </is>
      </c>
      <c r="B2" s="32">
        <f>TODAY()</f>
        <v/>
      </c>
    </row>
    <row r="3" ht="32" customHeight="1">
      <c r="A3" s="4" t="inlineStr">
        <is>
          <t>Indicatore</t>
        </is>
      </c>
      <c r="B3" s="4" t="inlineStr">
        <is>
          <t>Valore</t>
        </is>
      </c>
      <c r="D3" s="4" t="inlineStr">
        <is>
          <t>Stato</t>
        </is>
      </c>
      <c r="E3" s="4" t="inlineStr">
        <is>
          <t>Numero richieste</t>
        </is>
      </c>
      <c r="F3" s="4" t="inlineStr">
        <is>
          <t>Importo richiesto</t>
        </is>
      </c>
    </row>
    <row r="4" ht="22" customHeight="1">
      <c r="A4" s="5" t="inlineStr">
        <is>
          <t>Numero richieste</t>
        </is>
      </c>
      <c r="B4" s="6">
        <f>COUNTIF('Registro rimborsi'!$A$4:$A$123,"&lt;&gt;")</f>
        <v/>
      </c>
      <c r="D4" s="7">
        <f>Parametri!C4</f>
        <v/>
      </c>
      <c r="E4" s="6">
        <f>COUNTIF('Registro rimborsi'!$K$4:$K$123,D4)</f>
        <v/>
      </c>
      <c r="F4" s="33">
        <f>SUMIF('Registro rimborsi'!$K$4:$K$123,D4,'Registro rimborsi'!$H$4:$H$123)</f>
        <v/>
      </c>
    </row>
    <row r="5" ht="22" customHeight="1">
      <c r="A5" s="9" t="inlineStr">
        <is>
          <t>Importo richiesto</t>
        </is>
      </c>
      <c r="B5" s="34">
        <f>SUM('Registro rimborsi'!$H$4:$H$123)</f>
        <v/>
      </c>
      <c r="D5" s="11">
        <f>Parametri!C5</f>
        <v/>
      </c>
      <c r="E5" s="12">
        <f>COUNTIF('Registro rimborsi'!$K$4:$K$123,D5)</f>
        <v/>
      </c>
      <c r="F5" s="34">
        <f>SUMIF('Registro rimborsi'!$K$4:$K$123,D5,'Registro rimborsi'!$H$4:$H$123)</f>
        <v/>
      </c>
    </row>
    <row r="6" ht="22" customHeight="1">
      <c r="A6" s="5" t="inlineStr">
        <is>
          <t>Importo approvato</t>
        </is>
      </c>
      <c r="B6" s="33">
        <f>SUM('Registro rimborsi'!$M$4:$M$123)</f>
        <v/>
      </c>
      <c r="D6" s="7">
        <f>Parametri!C6</f>
        <v/>
      </c>
      <c r="E6" s="6">
        <f>COUNTIF('Registro rimborsi'!$K$4:$K$123,D6)</f>
        <v/>
      </c>
      <c r="F6" s="33">
        <f>SUMIF('Registro rimborsi'!$K$4:$K$123,D6,'Registro rimborsi'!$H$4:$H$123)</f>
        <v/>
      </c>
    </row>
    <row r="7" ht="22" customHeight="1">
      <c r="A7" s="9" t="inlineStr">
        <is>
          <t>Importo ricevuto</t>
        </is>
      </c>
      <c r="B7" s="34">
        <f>SUM('Registro rimborsi'!$O$4:$O$123)</f>
        <v/>
      </c>
      <c r="D7" s="11">
        <f>Parametri!C7</f>
        <v/>
      </c>
      <c r="E7" s="12">
        <f>COUNTIF('Registro rimborsi'!$K$4:$K$123,D7)</f>
        <v/>
      </c>
      <c r="F7" s="34">
        <f>SUMIF('Registro rimborsi'!$K$4:$K$123,D7,'Registro rimborsi'!$H$4:$H$123)</f>
        <v/>
      </c>
    </row>
    <row r="8" ht="22" customHeight="1">
      <c r="A8" s="5" t="inlineStr">
        <is>
          <t>Residuo approvato</t>
        </is>
      </c>
      <c r="B8" s="33">
        <f>SUM('Registro rimborsi'!$P$4:$P$123)</f>
        <v/>
      </c>
      <c r="D8" s="7">
        <f>Parametri!C8</f>
        <v/>
      </c>
      <c r="E8" s="6">
        <f>COUNTIF('Registro rimborsi'!$K$4:$K$123,D8)</f>
        <v/>
      </c>
      <c r="F8" s="33">
        <f>SUMIF('Registro rimborsi'!$K$4:$K$123,D8,'Registro rimborsi'!$H$4:$H$123)</f>
        <v/>
      </c>
    </row>
    <row r="9" ht="22" customHeight="1">
      <c r="A9" s="9" t="inlineStr">
        <is>
          <t>Richieste aperte</t>
        </is>
      </c>
      <c r="B9" s="12">
        <f>COUNTIF('Registro rimborsi'!$K$4:$K$123,"Richiesto")+COUNTIF('Registro rimborsi'!$K$4:$K$123,"In verifica")+COUNTIF('Registro rimborsi'!$K$4:$K$123,"Approvato")+COUNTIF('Registro rimborsi'!$K$4:$K$123,"Parzialmente ricevuto")</f>
        <v/>
      </c>
      <c r="D9" s="11">
        <f>Parametri!C9</f>
        <v/>
      </c>
      <c r="E9" s="12">
        <f>COUNTIF('Registro rimborsi'!$K$4:$K$123,D9)</f>
        <v/>
      </c>
      <c r="F9" s="34">
        <f>SUMIF('Registro rimborsi'!$K$4:$K$123,D9,'Registro rimborsi'!$H$4:$H$123)</f>
        <v/>
      </c>
    </row>
    <row r="10" ht="22" customHeight="1">
      <c r="A10" s="5" t="inlineStr">
        <is>
          <t>Giustificativi da verificare</t>
        </is>
      </c>
      <c r="B10" s="6">
        <f>COUNTIFS('Registro rimborsi'!$A$4:$A$123,"&lt;&gt;",'Registro rimborsi'!$C$4:$C$123,"&lt;&gt;Sì")</f>
        <v/>
      </c>
    </row>
    <row r="11" ht="22" customHeight="1">
      <c r="A11" s="9" t="inlineStr">
        <is>
          <t>Quota ricevuta su approvata</t>
        </is>
      </c>
      <c r="B11" s="35">
        <f>IFERROR(SUM('Registro rimborsi'!$O$4:$O$123)/SUM('Registro rimborsi'!$M$4:$M$123),"")</f>
        <v/>
      </c>
    </row>
    <row r="12" ht="22" customHeight="1">
      <c r="A12" s="5" t="inlineStr">
        <is>
          <t>Giorni medi richieste aperte</t>
        </is>
      </c>
      <c r="B12" s="36">
        <f>IFERROR(AVERAGE('Registro rimborsi'!$Q$4:$Q$123),"")</f>
        <v/>
      </c>
    </row>
    <row r="13" ht="22" customHeight="1">
      <c r="A13" s="9" t="inlineStr">
        <is>
          <t>Ultima data richiesta</t>
        </is>
      </c>
      <c r="B13" s="37">
        <f>IF(COUNT('Registro rimborsi'!$E$4:$E$123)=0,"",MAX('Registro rimborsi'!$E$4:$E$123))</f>
        <v/>
      </c>
    </row>
  </sheetData>
  <mergeCells count="1">
    <mergeCell ref="A1:N1"/>
  </mergeCells>
  <conditionalFormatting sqref="B8">
    <cfRule type="expression" priority="1" dxfId="0">
      <formula>$B$8&gt;0</formula>
    </cfRule>
  </conditionalFormatting>
  <conditionalFormatting sqref="B10">
    <cfRule type="expression" priority="2" dxfId="1">
      <formula>$B$10&gt;0</formula>
    </cfRule>
  </conditionalFormatting>
  <conditionalFormatting sqref="B11">
    <cfRule type="expression" priority="3" dxfId="2">
      <formula>AND($B$6&gt;0,$B$11&gt;=1)</formula>
    </cfRule>
    <cfRule type="expression" priority="4" dxfId="0">
      <formula>AND($B$6&gt;0,$B$11&lt;1)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56F62"/>
    <outlinePr summaryBelow="1" summaryRight="1"/>
    <pageSetUpPr/>
  </sheetPr>
  <dimension ref="A1:R1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23" customWidth="1" min="3" max="3"/>
    <col width="18" customWidth="1" min="4" max="4"/>
    <col width="15" customWidth="1" min="5" max="5"/>
    <col width="11" customWidth="1" min="6" max="6"/>
    <col width="17" customWidth="1" min="7" max="7"/>
    <col width="18" customWidth="1" min="8" max="8"/>
    <col width="24" customWidth="1" min="9" max="9"/>
    <col width="24" customWidth="1" min="10" max="10"/>
    <col width="23" customWidth="1" min="11" max="11"/>
    <col width="15" customWidth="1" min="12" max="12"/>
    <col width="18" customWidth="1" min="13" max="13"/>
    <col width="15" customWidth="1" min="14" max="14"/>
    <col width="18" customWidth="1" min="15" max="15"/>
    <col width="18" customWidth="1" min="16" max="16"/>
    <col width="14" customWidth="1" min="17" max="17"/>
    <col width="35" customWidth="1" min="18" max="18"/>
  </cols>
  <sheetData>
    <row r="1" ht="26" customHeight="1">
      <c r="A1" s="1" t="inlineStr">
        <is>
          <t>Registro rimborsi matrimonio — Registro operativo</t>
        </is>
      </c>
    </row>
    <row r="2">
      <c r="A2" s="16" t="inlineStr">
        <is>
          <t>Compilare le celle gialle. Gli avvisi evidenziano elementi da verificare con controllo umano.</t>
        </is>
      </c>
    </row>
    <row r="3" ht="32" customHeight="1">
      <c r="A3" s="4" t="inlineStr">
        <is>
          <t>Codice richiesta</t>
        </is>
      </c>
      <c r="B3" s="4" t="inlineStr">
        <is>
          <t>Invitato richiedente</t>
        </is>
      </c>
      <c r="C3" s="4" t="inlineStr">
        <is>
          <t>Conferma giustificativo</t>
        </is>
      </c>
      <c r="D3" s="4" t="inlineStr">
        <is>
          <t>Attività</t>
        </is>
      </c>
      <c r="E3" s="4" t="inlineStr">
        <is>
          <t>Data richiesta</t>
        </is>
      </c>
      <c r="F3" s="4" t="inlineStr">
        <is>
          <t>Quantità</t>
        </is>
      </c>
      <c r="G3" s="4" t="inlineStr">
        <is>
          <t>Importo unitario</t>
        </is>
      </c>
      <c r="H3" s="4" t="inlineStr">
        <is>
          <t>Importo richiesto</t>
        </is>
      </c>
      <c r="I3" s="4" t="inlineStr">
        <is>
          <t>Fornitore</t>
        </is>
      </c>
      <c r="J3" s="4" t="inlineStr">
        <is>
          <t>Responsabile</t>
        </is>
      </c>
      <c r="K3" s="4" t="inlineStr">
        <is>
          <t>Stato</t>
        </is>
      </c>
      <c r="L3" s="4" t="inlineStr">
        <is>
          <t>Data esito</t>
        </is>
      </c>
      <c r="M3" s="4" t="inlineStr">
        <is>
          <t>Importo approvato</t>
        </is>
      </c>
      <c r="N3" s="4" t="inlineStr">
        <is>
          <t>Data ricezione</t>
        </is>
      </c>
      <c r="O3" s="4" t="inlineStr">
        <is>
          <t>Importo ricevuto</t>
        </is>
      </c>
      <c r="P3" s="4" t="inlineStr">
        <is>
          <t>Residuo approvato</t>
        </is>
      </c>
      <c r="Q3" s="4" t="inlineStr">
        <is>
          <t>Giorni aperti</t>
        </is>
      </c>
      <c r="R3" s="4" t="inlineStr">
        <is>
          <t>Avviso di controllo</t>
        </is>
      </c>
    </row>
    <row r="4" ht="20" customHeight="1">
      <c r="A4" s="17" t="inlineStr">
        <is>
          <t>RIM-F-001</t>
        </is>
      </c>
      <c r="B4" s="18" t="inlineStr">
        <is>
          <t>Invitato fittizio 01</t>
        </is>
      </c>
      <c r="C4" s="17" t="inlineStr">
        <is>
          <t>Sì</t>
        </is>
      </c>
      <c r="D4" s="17" t="inlineStr">
        <is>
          <t>Trasporto</t>
        </is>
      </c>
      <c r="E4" s="38" t="n">
        <v>46211</v>
      </c>
      <c r="F4" s="20" t="n">
        <v>2</v>
      </c>
      <c r="G4" s="39" t="n">
        <v>34.5</v>
      </c>
      <c r="H4" s="40">
        <f>IF(OR(A4="",F4="",G4=""),"",IFERROR(F4*G4,""))</f>
        <v/>
      </c>
      <c r="I4" s="18" t="inlineStr">
        <is>
          <t>Fornitore fittizio 01</t>
        </is>
      </c>
      <c r="J4" s="18" t="inlineStr">
        <is>
          <t>Responsabile fittizio 01</t>
        </is>
      </c>
      <c r="K4" s="17" t="inlineStr">
        <is>
          <t>Ricevuto</t>
        </is>
      </c>
      <c r="L4" s="38" t="n">
        <v>46216</v>
      </c>
      <c r="M4" s="39" t="n">
        <v>69</v>
      </c>
      <c r="N4" s="38" t="n">
        <v>46231</v>
      </c>
      <c r="O4" s="39" t="n">
        <v>69</v>
      </c>
      <c r="P4" s="40">
        <f>IF(OR(A4="",M4=""),"",IFERROR(MAX(M4-IF(O4="",0,O4),0),""))</f>
        <v/>
      </c>
      <c r="Q4" s="23">
        <f>IF(OR(A4="",E4=""),"",IF(OR(K4="Ricevuto",K4="Rifiutato"),"",IFERROR(MAX(TODAY()-E4,0),"")))</f>
        <v/>
      </c>
      <c r="R4" s="24">
        <f>IF(A4="","",IF(C4&lt;&gt;"Sì","Verificare giustificativo",IF(AND(E4&lt;&gt;"",L4&lt;&gt;"",IFERROR(L4&lt;E4,FALSE)),"Controllare la data di esito",IF(AND(E4&lt;&gt;"",N4&lt;&gt;"",IFERROR(N4&lt;E4,FALSE)),"Controllare la data di ricezione",IF(AND(H4&lt;&gt;"",IFERROR(H4&gt;Parametri!$E$12,FALSE)),"Richiesta oltre il limite indicativo",IF(AND(M4&lt;&gt;"",H4&lt;&gt;"",IFERROR(M4&gt;H4,FALSE)),"Approvato oltre il richiesto",IF(AND(O4&lt;&gt;"",M4&lt;&gt;"",IFERROR(O4&gt;M4,FALSE)),"Ricevuto oltre l'approvato",IF(AND(Q4&lt;&gt;"",IFERROR(Q4&gt;Parametri!$E$14,FALSE)),"Richiesta aperta oltre la soglia",IF(AND(K4="Approvato",M4=""),"Inserire importo approvato",IF(AND(OR(K4="Parzialmente ricevuto",K4="Ricevuto"),OR(N4="",O4="")),"Completare ricezione",IF(AND(K4="Ricevuto",P4&lt;&gt;0),"Verificare residuo","")))))))))))</f>
        <v/>
      </c>
    </row>
    <row r="5" ht="20" customHeight="1">
      <c r="A5" s="17" t="inlineStr">
        <is>
          <t>RIM-F-002</t>
        </is>
      </c>
      <c r="B5" s="18" t="inlineStr">
        <is>
          <t>Invitato fittizio 02</t>
        </is>
      </c>
      <c r="C5" s="17" t="inlineStr">
        <is>
          <t>Sì</t>
        </is>
      </c>
      <c r="D5" s="17" t="inlineStr">
        <is>
          <t>Materiali</t>
        </is>
      </c>
      <c r="E5" s="38" t="n">
        <v>46236</v>
      </c>
      <c r="F5" s="20" t="n">
        <v>12</v>
      </c>
      <c r="G5" s="39" t="n">
        <v>8.5</v>
      </c>
      <c r="H5" s="41">
        <f>IF(OR(A5="",F5="",G5=""),"",IFERROR(F5*G5,""))</f>
        <v/>
      </c>
      <c r="I5" s="18" t="inlineStr">
        <is>
          <t>Fornitore fittizio 02</t>
        </is>
      </c>
      <c r="J5" s="18" t="inlineStr">
        <is>
          <t>Responsabile fittizio 02</t>
        </is>
      </c>
      <c r="K5" s="17" t="inlineStr">
        <is>
          <t>Approvato</t>
        </is>
      </c>
      <c r="L5" s="38" t="n">
        <v>46243</v>
      </c>
      <c r="M5" s="39" t="n">
        <v>95</v>
      </c>
      <c r="N5" s="38" t="n"/>
      <c r="O5" s="39" t="n"/>
      <c r="P5" s="41">
        <f>IF(OR(A5="",M5=""),"",IFERROR(MAX(M5-IF(O5="",0,O5),0),""))</f>
        <v/>
      </c>
      <c r="Q5" s="26">
        <f>IF(OR(A5="",E5=""),"",IF(OR(K5="Ricevuto",K5="Rifiutato"),"",IFERROR(MAX(TODAY()-E5,0),"")))</f>
        <v/>
      </c>
      <c r="R5" s="27">
        <f>IF(A5="","",IF(C5&lt;&gt;"Sì","Verificare giustificativo",IF(AND(E5&lt;&gt;"",L5&lt;&gt;"",IFERROR(L5&lt;E5,FALSE)),"Controllare la data di esito",IF(AND(E5&lt;&gt;"",N5&lt;&gt;"",IFERROR(N5&lt;E5,FALSE)),"Controllare la data di ricezione",IF(AND(H5&lt;&gt;"",IFERROR(H5&gt;Parametri!$E$12,FALSE)),"Richiesta oltre il limite indicativo",IF(AND(M5&lt;&gt;"",H5&lt;&gt;"",IFERROR(M5&gt;H5,FALSE)),"Approvato oltre il richiesto",IF(AND(O5&lt;&gt;"",M5&lt;&gt;"",IFERROR(O5&gt;M5,FALSE)),"Ricevuto oltre l'approvato",IF(AND(Q5&lt;&gt;"",IFERROR(Q5&gt;Parametri!$E$14,FALSE)),"Richiesta aperta oltre la soglia",IF(AND(K5="Approvato",M5=""),"Inserire importo approvato",IF(AND(OR(K5="Parzialmente ricevuto",K5="Ricevuto"),OR(N5="",O5="")),"Completare ricezione",IF(AND(K5="Ricevuto",P5&lt;&gt;0),"Verificare residuo","")))))))))))</f>
        <v/>
      </c>
    </row>
    <row r="6" ht="20" customHeight="1">
      <c r="A6" s="17" t="inlineStr">
        <is>
          <t>RIM-F-003</t>
        </is>
      </c>
      <c r="B6" s="18" t="inlineStr">
        <is>
          <t>Invitato fittizio 03</t>
        </is>
      </c>
      <c r="C6" s="17" t="inlineStr">
        <is>
          <t>Sì</t>
        </is>
      </c>
      <c r="D6" s="17" t="inlineStr">
        <is>
          <t>Allestimento</t>
        </is>
      </c>
      <c r="E6" s="38" t="n">
        <v>46258</v>
      </c>
      <c r="F6" s="20" t="n">
        <v>3</v>
      </c>
      <c r="G6" s="39" t="n">
        <v>45</v>
      </c>
      <c r="H6" s="40">
        <f>IF(OR(A6="",F6="",G6=""),"",IFERROR(F6*G6,""))</f>
        <v/>
      </c>
      <c r="I6" s="18" t="inlineStr">
        <is>
          <t>Fornitore fittizio 03</t>
        </is>
      </c>
      <c r="J6" s="18" t="inlineStr">
        <is>
          <t>Responsabile fittizio 01</t>
        </is>
      </c>
      <c r="K6" s="17" t="inlineStr">
        <is>
          <t>In verifica</t>
        </is>
      </c>
      <c r="L6" s="38" t="n"/>
      <c r="M6" s="39" t="n"/>
      <c r="N6" s="38" t="n"/>
      <c r="O6" s="39" t="n"/>
      <c r="P6" s="40">
        <f>IF(OR(A6="",M6=""),"",IFERROR(MAX(M6-IF(O6="",0,O6),0),""))</f>
        <v/>
      </c>
      <c r="Q6" s="23">
        <f>IF(OR(A6="",E6=""),"",IF(OR(K6="Ricevuto",K6="Rifiutato"),"",IFERROR(MAX(TODAY()-E6,0),"")))</f>
        <v/>
      </c>
      <c r="R6" s="24">
        <f>IF(A6="","",IF(C6&lt;&gt;"Sì","Verificare giustificativo",IF(AND(E6&lt;&gt;"",L6&lt;&gt;"",IFERROR(L6&lt;E6,FALSE)),"Controllare la data di esito",IF(AND(E6&lt;&gt;"",N6&lt;&gt;"",IFERROR(N6&lt;E6,FALSE)),"Controllare la data di ricezione",IF(AND(H6&lt;&gt;"",IFERROR(H6&gt;Parametri!$E$12,FALSE)),"Richiesta oltre il limite indicativo",IF(AND(M6&lt;&gt;"",H6&lt;&gt;"",IFERROR(M6&gt;H6,FALSE)),"Approvato oltre il richiesto",IF(AND(O6&lt;&gt;"",M6&lt;&gt;"",IFERROR(O6&gt;M6,FALSE)),"Ricevuto oltre l'approvato",IF(AND(Q6&lt;&gt;"",IFERROR(Q6&gt;Parametri!$E$14,FALSE)),"Richiesta aperta oltre la soglia",IF(AND(K6="Approvato",M6=""),"Inserire importo approvato",IF(AND(OR(K6="Parzialmente ricevuto",K6="Ricevuto"),OR(N6="",O6="")),"Completare ricezione",IF(AND(K6="Ricevuto",P6&lt;&gt;0),"Verificare residuo","")))))))))))</f>
        <v/>
      </c>
    </row>
    <row r="7" ht="20" customHeight="1">
      <c r="A7" s="17" t="inlineStr">
        <is>
          <t>RIM-F-004</t>
        </is>
      </c>
      <c r="B7" s="18" t="inlineStr">
        <is>
          <t>Invitato fittizio 04</t>
        </is>
      </c>
      <c r="C7" s="17" t="inlineStr">
        <is>
          <t>Sì</t>
        </is>
      </c>
      <c r="D7" s="17" t="inlineStr">
        <is>
          <t>Ospitalità</t>
        </is>
      </c>
      <c r="E7" s="38" t="n">
        <v>46222</v>
      </c>
      <c r="F7" s="20" t="n">
        <v>1</v>
      </c>
      <c r="G7" s="39" t="n">
        <v>120</v>
      </c>
      <c r="H7" s="41">
        <f>IF(OR(A7="",F7="",G7=""),"",IFERROR(F7*G7,""))</f>
        <v/>
      </c>
      <c r="I7" s="18" t="inlineStr">
        <is>
          <t>Fornitore fittizio 04</t>
        </is>
      </c>
      <c r="J7" s="18" t="inlineStr">
        <is>
          <t>Responsabile fittizio 03</t>
        </is>
      </c>
      <c r="K7" s="17" t="inlineStr">
        <is>
          <t>Rifiutato</t>
        </is>
      </c>
      <c r="L7" s="38" t="n">
        <v>46231</v>
      </c>
      <c r="M7" s="39" t="n"/>
      <c r="N7" s="38" t="n"/>
      <c r="O7" s="39" t="n"/>
      <c r="P7" s="41">
        <f>IF(OR(A7="",M7=""),"",IFERROR(MAX(M7-IF(O7="",0,O7),0),""))</f>
        <v/>
      </c>
      <c r="Q7" s="26">
        <f>IF(OR(A7="",E7=""),"",IF(OR(K7="Ricevuto",K7="Rifiutato"),"",IFERROR(MAX(TODAY()-E7,0),"")))</f>
        <v/>
      </c>
      <c r="R7" s="27">
        <f>IF(A7="","",IF(C7&lt;&gt;"Sì","Verificare giustificativo",IF(AND(E7&lt;&gt;"",L7&lt;&gt;"",IFERROR(L7&lt;E7,FALSE)),"Controllare la data di esito",IF(AND(E7&lt;&gt;"",N7&lt;&gt;"",IFERROR(N7&lt;E7,FALSE)),"Controllare la data di ricezione",IF(AND(H7&lt;&gt;"",IFERROR(H7&gt;Parametri!$E$12,FALSE)),"Richiesta oltre il limite indicativo",IF(AND(M7&lt;&gt;"",H7&lt;&gt;"",IFERROR(M7&gt;H7,FALSE)),"Approvato oltre il richiesto",IF(AND(O7&lt;&gt;"",M7&lt;&gt;"",IFERROR(O7&gt;M7,FALSE)),"Ricevuto oltre l'approvato",IF(AND(Q7&lt;&gt;"",IFERROR(Q7&gt;Parametri!$E$14,FALSE)),"Richiesta aperta oltre la soglia",IF(AND(K7="Approvato",M7=""),"Inserire importo approvato",IF(AND(OR(K7="Parzialmente ricevuto",K7="Ricevuto"),OR(N7="",O7="")),"Completare ricezione",IF(AND(K7="Ricevuto",P7&lt;&gt;0),"Verificare residuo","")))))))))))</f>
        <v/>
      </c>
    </row>
    <row r="8" ht="20" customHeight="1">
      <c r="A8" s="17" t="inlineStr">
        <is>
          <t>RIM-F-005</t>
        </is>
      </c>
      <c r="B8" s="18" t="inlineStr">
        <is>
          <t>Invitato fittizio 05</t>
        </is>
      </c>
      <c r="C8" s="17" t="inlineStr">
        <is>
          <t>Sì</t>
        </is>
      </c>
      <c r="D8" s="17" t="inlineStr">
        <is>
          <t>Abbigliamento</t>
        </is>
      </c>
      <c r="E8" s="38" t="n">
        <v>46246</v>
      </c>
      <c r="F8" s="20" t="n">
        <v>3</v>
      </c>
      <c r="G8" s="39" t="n">
        <v>45</v>
      </c>
      <c r="H8" s="40">
        <f>IF(OR(A8="",F8="",G8=""),"",IFERROR(F8*G8,""))</f>
        <v/>
      </c>
      <c r="I8" s="18" t="inlineStr">
        <is>
          <t>Fornitore fittizio 05</t>
        </is>
      </c>
      <c r="J8" s="18" t="inlineStr">
        <is>
          <t>Responsabile fittizio 02</t>
        </is>
      </c>
      <c r="K8" s="17" t="inlineStr">
        <is>
          <t>Parzialmente ricevuto</t>
        </is>
      </c>
      <c r="L8" s="38" t="n">
        <v>46250</v>
      </c>
      <c r="M8" s="39" t="n">
        <v>120</v>
      </c>
      <c r="N8" s="38" t="n">
        <v>46262</v>
      </c>
      <c r="O8" s="39" t="n">
        <v>60</v>
      </c>
      <c r="P8" s="40">
        <f>IF(OR(A8="",M8=""),"",IFERROR(MAX(M8-IF(O8="",0,O8),0),""))</f>
        <v/>
      </c>
      <c r="Q8" s="23">
        <f>IF(OR(A8="",E8=""),"",IF(OR(K8="Ricevuto",K8="Rifiutato"),"",IFERROR(MAX(TODAY()-E8,0),"")))</f>
        <v/>
      </c>
      <c r="R8" s="24">
        <f>IF(A8="","",IF(C8&lt;&gt;"Sì","Verificare giustificativo",IF(AND(E8&lt;&gt;"",L8&lt;&gt;"",IFERROR(L8&lt;E8,FALSE)),"Controllare la data di esito",IF(AND(E8&lt;&gt;"",N8&lt;&gt;"",IFERROR(N8&lt;E8,FALSE)),"Controllare la data di ricezione",IF(AND(H8&lt;&gt;"",IFERROR(H8&gt;Parametri!$E$12,FALSE)),"Richiesta oltre il limite indicativo",IF(AND(M8&lt;&gt;"",H8&lt;&gt;"",IFERROR(M8&gt;H8,FALSE)),"Approvato oltre il richiesto",IF(AND(O8&lt;&gt;"",M8&lt;&gt;"",IFERROR(O8&gt;M8,FALSE)),"Ricevuto oltre l'approvato",IF(AND(Q8&lt;&gt;"",IFERROR(Q8&gt;Parametri!$E$14,FALSE)),"Richiesta aperta oltre la soglia",IF(AND(K8="Approvato",M8=""),"Inserire importo approvato",IF(AND(OR(K8="Parzialmente ricevuto",K8="Ricevuto"),OR(N8="",O8="")),"Completare ricezione",IF(AND(K8="Ricevuto",P8&lt;&gt;0),"Verificare residuo","")))))))))))</f>
        <v/>
      </c>
    </row>
    <row r="9" ht="20" customHeight="1">
      <c r="A9" s="17" t="inlineStr">
        <is>
          <t>RIM-F-006</t>
        </is>
      </c>
      <c r="B9" s="18" t="inlineStr">
        <is>
          <t>Invitato fittizio 06</t>
        </is>
      </c>
      <c r="C9" s="17" t="inlineStr">
        <is>
          <t>Da verificare</t>
        </is>
      </c>
      <c r="D9" s="17" t="inlineStr">
        <is>
          <t>Altro</t>
        </is>
      </c>
      <c r="E9" s="38" t="n">
        <v>46269</v>
      </c>
      <c r="F9" s="20" t="n">
        <v>1</v>
      </c>
      <c r="G9" s="39" t="n">
        <v>28</v>
      </c>
      <c r="H9" s="41">
        <f>IF(OR(A9="",F9="",G9=""),"",IFERROR(F9*G9,""))</f>
        <v/>
      </c>
      <c r="I9" s="18" t="inlineStr">
        <is>
          <t>Fornitore fittizio 06</t>
        </is>
      </c>
      <c r="J9" s="18" t="inlineStr">
        <is>
          <t>Responsabile fittizio 03</t>
        </is>
      </c>
      <c r="K9" s="17" t="inlineStr">
        <is>
          <t>Richiesto</t>
        </is>
      </c>
      <c r="L9" s="38" t="n"/>
      <c r="M9" s="39" t="n"/>
      <c r="N9" s="38" t="n"/>
      <c r="O9" s="39" t="n"/>
      <c r="P9" s="41">
        <f>IF(OR(A9="",M9=""),"",IFERROR(MAX(M9-IF(O9="",0,O9),0),""))</f>
        <v/>
      </c>
      <c r="Q9" s="26">
        <f>IF(OR(A9="",E9=""),"",IF(OR(K9="Ricevuto",K9="Rifiutato"),"",IFERROR(MAX(TODAY()-E9,0),"")))</f>
        <v/>
      </c>
      <c r="R9" s="27">
        <f>IF(A9="","",IF(C9&lt;&gt;"Sì","Verificare giustificativo",IF(AND(E9&lt;&gt;"",L9&lt;&gt;"",IFERROR(L9&lt;E9,FALSE)),"Controllare la data di esito",IF(AND(E9&lt;&gt;"",N9&lt;&gt;"",IFERROR(N9&lt;E9,FALSE)),"Controllare la data di ricezione",IF(AND(H9&lt;&gt;"",IFERROR(H9&gt;Parametri!$E$12,FALSE)),"Richiesta oltre il limite indicativo",IF(AND(M9&lt;&gt;"",H9&lt;&gt;"",IFERROR(M9&gt;H9,FALSE)),"Approvato oltre il richiesto",IF(AND(O9&lt;&gt;"",M9&lt;&gt;"",IFERROR(O9&gt;M9,FALSE)),"Ricevuto oltre l'approvato",IF(AND(Q9&lt;&gt;"",IFERROR(Q9&gt;Parametri!$E$14,FALSE)),"Richiesta aperta oltre la soglia",IF(AND(K9="Approvato",M9=""),"Inserire importo approvato",IF(AND(OR(K9="Parzialmente ricevuto",K9="Ricevuto"),OR(N9="",O9="")),"Completare ricezione",IF(AND(K9="Ricevuto",P9&lt;&gt;0),"Verificare residuo","")))))))))))</f>
        <v/>
      </c>
    </row>
    <row r="10" ht="20" customHeight="1">
      <c r="A10" s="17" t="inlineStr">
        <is>
          <t>RIM-F-007</t>
        </is>
      </c>
      <c r="B10" s="18" t="inlineStr">
        <is>
          <t>Invitato fittizio 07</t>
        </is>
      </c>
      <c r="C10" s="17" t="inlineStr">
        <is>
          <t>Sì</t>
        </is>
      </c>
      <c r="D10" s="17" t="inlineStr">
        <is>
          <t>Trasporto</t>
        </is>
      </c>
      <c r="E10" s="38" t="n">
        <v>46196</v>
      </c>
      <c r="F10" s="20" t="n">
        <v>1</v>
      </c>
      <c r="G10" s="39" t="n">
        <v>180</v>
      </c>
      <c r="H10" s="40">
        <f>IF(OR(A10="",F10="",G10=""),"",IFERROR(F10*G10,""))</f>
        <v/>
      </c>
      <c r="I10" s="18" t="inlineStr">
        <is>
          <t>Fornitore fittizio 07</t>
        </is>
      </c>
      <c r="J10" s="18" t="inlineStr">
        <is>
          <t>Responsabile fittizio 01</t>
        </is>
      </c>
      <c r="K10" s="17" t="inlineStr">
        <is>
          <t>Ricevuto</t>
        </is>
      </c>
      <c r="L10" s="38" t="n">
        <v>46206</v>
      </c>
      <c r="M10" s="39" t="n">
        <v>175</v>
      </c>
      <c r="N10" s="38" t="n">
        <v>46221</v>
      </c>
      <c r="O10" s="39" t="n">
        <v>175</v>
      </c>
      <c r="P10" s="40">
        <f>IF(OR(A10="",M10=""),"",IFERROR(MAX(M10-IF(O10="",0,O10),0),""))</f>
        <v/>
      </c>
      <c r="Q10" s="23">
        <f>IF(OR(A10="",E10=""),"",IF(OR(K10="Ricevuto",K10="Rifiutato"),"",IFERROR(MAX(TODAY()-E10,0),"")))</f>
        <v/>
      </c>
      <c r="R10" s="24">
        <f>IF(A10="","",IF(C10&lt;&gt;"Sì","Verificare giustificativo",IF(AND(E10&lt;&gt;"",L10&lt;&gt;"",IFERROR(L10&lt;E10,FALSE)),"Controllare la data di esito",IF(AND(E10&lt;&gt;"",N10&lt;&gt;"",IFERROR(N10&lt;E10,FALSE)),"Controllare la data di ricezione",IF(AND(H10&lt;&gt;"",IFERROR(H10&gt;Parametri!$E$12,FALSE)),"Richiesta oltre il limite indicativo",IF(AND(M10&lt;&gt;"",H10&lt;&gt;"",IFERROR(M10&gt;H10,FALSE)),"Approvato oltre il richiesto",IF(AND(O10&lt;&gt;"",M10&lt;&gt;"",IFERROR(O10&gt;M10,FALSE)),"Ricevuto oltre l'approvato",IF(AND(Q10&lt;&gt;"",IFERROR(Q10&gt;Parametri!$E$14,FALSE)),"Richiesta aperta oltre la soglia",IF(AND(K10="Approvato",M10=""),"Inserire importo approvato",IF(AND(OR(K10="Parzialmente ricevuto",K10="Ricevuto"),OR(N10="",O10="")),"Completare ricezione",IF(AND(K10="Ricevuto",P10&lt;&gt;0),"Verificare residuo","")))))))))))</f>
        <v/>
      </c>
    </row>
    <row r="11" ht="20" customHeight="1">
      <c r="A11" s="17" t="inlineStr">
        <is>
          <t>RIM-F-008</t>
        </is>
      </c>
      <c r="B11" s="18" t="inlineStr">
        <is>
          <t>Invitato fittizio 08</t>
        </is>
      </c>
      <c r="C11" s="17" t="inlineStr">
        <is>
          <t>No</t>
        </is>
      </c>
      <c r="D11" s="17" t="inlineStr">
        <is>
          <t>Materiali</t>
        </is>
      </c>
      <c r="E11" s="38" t="n">
        <v>46264</v>
      </c>
      <c r="F11" s="20" t="n">
        <v>4</v>
      </c>
      <c r="G11" s="39" t="n">
        <v>22.5</v>
      </c>
      <c r="H11" s="41">
        <f>IF(OR(A11="",F11="",G11=""),"",IFERROR(F11*G11,""))</f>
        <v/>
      </c>
      <c r="I11" s="18" t="inlineStr">
        <is>
          <t>Fornitore fittizio 08</t>
        </is>
      </c>
      <c r="J11" s="18" t="inlineStr">
        <is>
          <t>Responsabile fittizio 02</t>
        </is>
      </c>
      <c r="K11" s="17" t="inlineStr">
        <is>
          <t>Approvato</t>
        </is>
      </c>
      <c r="L11" s="38" t="n">
        <v>46267</v>
      </c>
      <c r="M11" s="39" t="n">
        <v>90</v>
      </c>
      <c r="N11" s="38" t="n"/>
      <c r="O11" s="39" t="n"/>
      <c r="P11" s="41">
        <f>IF(OR(A11="",M11=""),"",IFERROR(MAX(M11-IF(O11="",0,O11),0),""))</f>
        <v/>
      </c>
      <c r="Q11" s="26">
        <f>IF(OR(A11="",E11=""),"",IF(OR(K11="Ricevuto",K11="Rifiutato"),"",IFERROR(MAX(TODAY()-E11,0),"")))</f>
        <v/>
      </c>
      <c r="R11" s="27">
        <f>IF(A11="","",IF(C11&lt;&gt;"Sì","Verificare giustificativo",IF(AND(E11&lt;&gt;"",L11&lt;&gt;"",IFERROR(L11&lt;E11,FALSE)),"Controllare la data di esito",IF(AND(E11&lt;&gt;"",N11&lt;&gt;"",IFERROR(N11&lt;E11,FALSE)),"Controllare la data di ricezione",IF(AND(H11&lt;&gt;"",IFERROR(H11&gt;Parametri!$E$12,FALSE)),"Richiesta oltre il limite indicativo",IF(AND(M11&lt;&gt;"",H11&lt;&gt;"",IFERROR(M11&gt;H11,FALSE)),"Approvato oltre il richiesto",IF(AND(O11&lt;&gt;"",M11&lt;&gt;"",IFERROR(O11&gt;M11,FALSE)),"Ricevuto oltre l'approvato",IF(AND(Q11&lt;&gt;"",IFERROR(Q11&gt;Parametri!$E$14,FALSE)),"Richiesta aperta oltre la soglia",IF(AND(K11="Approvato",M11=""),"Inserire importo approvato",IF(AND(OR(K11="Parzialmente ricevuto",K11="Ricevuto"),OR(N11="",O11="")),"Completare ricezione",IF(AND(K11="Ricevuto",P11&lt;&gt;0),"Verificare residuo","")))))))))))</f>
        <v/>
      </c>
    </row>
    <row r="12" ht="20" customHeight="1">
      <c r="A12" s="17" t="inlineStr">
        <is>
          <t>RIM-F-009</t>
        </is>
      </c>
      <c r="B12" s="18" t="inlineStr">
        <is>
          <t>Invitato fittizio 09</t>
        </is>
      </c>
      <c r="C12" s="17" t="inlineStr">
        <is>
          <t>Sì</t>
        </is>
      </c>
      <c r="D12" s="17" t="inlineStr">
        <is>
          <t>Allestimento</t>
        </is>
      </c>
      <c r="E12" s="38" t="n">
        <v>46272</v>
      </c>
      <c r="F12" s="20" t="n">
        <v>0.01</v>
      </c>
      <c r="G12" s="39" t="n">
        <v>5000</v>
      </c>
      <c r="H12" s="40">
        <f>IF(OR(A12="",F12="",G12=""),"",IFERROR(F12*G12,""))</f>
        <v/>
      </c>
      <c r="I12" s="18" t="inlineStr">
        <is>
          <t>Fornitore fittizio 09</t>
        </is>
      </c>
      <c r="J12" s="18" t="inlineStr">
        <is>
          <t>Responsabile fittizio 03</t>
        </is>
      </c>
      <c r="K12" s="17" t="inlineStr">
        <is>
          <t>In verifica</t>
        </is>
      </c>
      <c r="L12" s="38" t="n"/>
      <c r="M12" s="39" t="n"/>
      <c r="N12" s="38" t="n"/>
      <c r="O12" s="39" t="n"/>
      <c r="P12" s="40">
        <f>IF(OR(A12="",M12=""),"",IFERROR(MAX(M12-IF(O12="",0,O12),0),""))</f>
        <v/>
      </c>
      <c r="Q12" s="23">
        <f>IF(OR(A12="",E12=""),"",IF(OR(K12="Ricevuto",K12="Rifiutato"),"",IFERROR(MAX(TODAY()-E12,0),"")))</f>
        <v/>
      </c>
      <c r="R12" s="24">
        <f>IF(A12="","",IF(C12&lt;&gt;"Sì","Verificare giustificativo",IF(AND(E12&lt;&gt;"",L12&lt;&gt;"",IFERROR(L12&lt;E12,FALSE)),"Controllare la data di esito",IF(AND(E12&lt;&gt;"",N12&lt;&gt;"",IFERROR(N12&lt;E12,FALSE)),"Controllare la data di ricezione",IF(AND(H12&lt;&gt;"",IFERROR(H12&gt;Parametri!$E$12,FALSE)),"Richiesta oltre il limite indicativo",IF(AND(M12&lt;&gt;"",H12&lt;&gt;"",IFERROR(M12&gt;H12,FALSE)),"Approvato oltre il richiesto",IF(AND(O12&lt;&gt;"",M12&lt;&gt;"",IFERROR(O12&gt;M12,FALSE)),"Ricevuto oltre l'approvato",IF(AND(Q12&lt;&gt;"",IFERROR(Q12&gt;Parametri!$E$14,FALSE)),"Richiesta aperta oltre la soglia",IF(AND(K12="Approvato",M12=""),"Inserire importo approvato",IF(AND(OR(K12="Parzialmente ricevuto",K12="Ricevuto"),OR(N12="",O12="")),"Completare ricezione",IF(AND(K12="Ricevuto",P12&lt;&gt;0),"Verificare residuo","")))))))))))</f>
        <v/>
      </c>
    </row>
    <row r="13" ht="20" customHeight="1">
      <c r="A13" s="17" t="inlineStr">
        <is>
          <t>RIM-F-010</t>
        </is>
      </c>
      <c r="B13" s="18" t="inlineStr">
        <is>
          <t>Invitato fittizio 10</t>
        </is>
      </c>
      <c r="C13" s="17" t="inlineStr">
        <is>
          <t>Sì</t>
        </is>
      </c>
      <c r="D13" s="17" t="inlineStr">
        <is>
          <t>Ospitalità</t>
        </is>
      </c>
      <c r="E13" s="38" t="n">
        <v>46251</v>
      </c>
      <c r="F13" s="20" t="n">
        <v>1000</v>
      </c>
      <c r="G13" s="39" t="n">
        <v>0.01</v>
      </c>
      <c r="H13" s="41">
        <f>IF(OR(A13="",F13="",G13=""),"",IFERROR(F13*G13,""))</f>
        <v/>
      </c>
      <c r="I13" s="18" t="inlineStr">
        <is>
          <t>Fornitore fittizio 10</t>
        </is>
      </c>
      <c r="J13" s="18" t="inlineStr">
        <is>
          <t>Responsabile fittizio 01</t>
        </is>
      </c>
      <c r="K13" s="17" t="inlineStr">
        <is>
          <t>Ricevuto</t>
        </is>
      </c>
      <c r="L13" s="38" t="n">
        <v>46256</v>
      </c>
      <c r="M13" s="39" t="n">
        <v>10</v>
      </c>
      <c r="N13" s="38" t="n">
        <v>46263</v>
      </c>
      <c r="O13" s="39" t="n">
        <v>10</v>
      </c>
      <c r="P13" s="41">
        <f>IF(OR(A13="",M13=""),"",IFERROR(MAX(M13-IF(O13="",0,O13),0),""))</f>
        <v/>
      </c>
      <c r="Q13" s="26">
        <f>IF(OR(A13="",E13=""),"",IF(OR(K13="Ricevuto",K13="Rifiutato"),"",IFERROR(MAX(TODAY()-E13,0),"")))</f>
        <v/>
      </c>
      <c r="R13" s="27">
        <f>IF(A13="","",IF(C13&lt;&gt;"Sì","Verificare giustificativo",IF(AND(E13&lt;&gt;"",L13&lt;&gt;"",IFERROR(L13&lt;E13,FALSE)),"Controllare la data di esito",IF(AND(E13&lt;&gt;"",N13&lt;&gt;"",IFERROR(N13&lt;E13,FALSE)),"Controllare la data di ricezione",IF(AND(H13&lt;&gt;"",IFERROR(H13&gt;Parametri!$E$12,FALSE)),"Richiesta oltre il limite indicativo",IF(AND(M13&lt;&gt;"",H13&lt;&gt;"",IFERROR(M13&gt;H13,FALSE)),"Approvato oltre il richiesto",IF(AND(O13&lt;&gt;"",M13&lt;&gt;"",IFERROR(O13&gt;M13,FALSE)),"Ricevuto oltre l'approvato",IF(AND(Q13&lt;&gt;"",IFERROR(Q13&gt;Parametri!$E$14,FALSE)),"Richiesta aperta oltre la soglia",IF(AND(K13="Approvato",M13=""),"Inserire importo approvato",IF(AND(OR(K13="Parzialmente ricevuto",K13="Ricevuto"),OR(N13="",O13="")),"Completare ricezione",IF(AND(K13="Ricevuto",P13&lt;&gt;0),"Verificare residuo","")))))))))))</f>
        <v/>
      </c>
    </row>
    <row r="14" ht="20" customHeight="1">
      <c r="A14" s="17" t="n"/>
      <c r="B14" s="18" t="n"/>
      <c r="C14" s="17" t="n"/>
      <c r="D14" s="17" t="n"/>
      <c r="E14" s="38" t="n"/>
      <c r="F14" s="20" t="n"/>
      <c r="G14" s="39" t="n"/>
      <c r="H14" s="40">
        <f>IF(OR(A14="",F14="",G14=""),"",IFERROR(F14*G14,""))</f>
        <v/>
      </c>
      <c r="I14" s="18" t="n"/>
      <c r="J14" s="18" t="n"/>
      <c r="K14" s="17" t="n"/>
      <c r="L14" s="38" t="n"/>
      <c r="M14" s="39" t="n"/>
      <c r="N14" s="38" t="n"/>
      <c r="O14" s="39" t="n"/>
      <c r="P14" s="40">
        <f>IF(OR(A14="",M14=""),"",IFERROR(MAX(M14-IF(O14="",0,O14),0),""))</f>
        <v/>
      </c>
      <c r="Q14" s="23">
        <f>IF(OR(A14="",E14=""),"",IF(OR(K14="Ricevuto",K14="Rifiutato"),"",IFERROR(MAX(TODAY()-E14,0),"")))</f>
        <v/>
      </c>
      <c r="R14" s="24">
        <f>IF(A14="","",IF(C14&lt;&gt;"Sì","Verificare giustificativo",IF(AND(E14&lt;&gt;"",L14&lt;&gt;"",IFERROR(L14&lt;E14,FALSE)),"Controllare la data di esito",IF(AND(E14&lt;&gt;"",N14&lt;&gt;"",IFERROR(N14&lt;E14,FALSE)),"Controllare la data di ricezione",IF(AND(H14&lt;&gt;"",IFERROR(H14&gt;Parametri!$E$12,FALSE)),"Richiesta oltre il limite indicativo",IF(AND(M14&lt;&gt;"",H14&lt;&gt;"",IFERROR(M14&gt;H14,FALSE)),"Approvato oltre il richiesto",IF(AND(O14&lt;&gt;"",M14&lt;&gt;"",IFERROR(O14&gt;M14,FALSE)),"Ricevuto oltre l'approvato",IF(AND(Q14&lt;&gt;"",IFERROR(Q14&gt;Parametri!$E$14,FALSE)),"Richiesta aperta oltre la soglia",IF(AND(K14="Approvato",M14=""),"Inserire importo approvato",IF(AND(OR(K14="Parzialmente ricevuto",K14="Ricevuto"),OR(N14="",O14="")),"Completare ricezione",IF(AND(K14="Ricevuto",P14&lt;&gt;0),"Verificare residuo","")))))))))))</f>
        <v/>
      </c>
    </row>
    <row r="15" ht="20" customHeight="1">
      <c r="A15" s="17" t="n"/>
      <c r="B15" s="18" t="n"/>
      <c r="C15" s="17" t="n"/>
      <c r="D15" s="17" t="n"/>
      <c r="E15" s="38" t="n"/>
      <c r="F15" s="20" t="n"/>
      <c r="G15" s="39" t="n"/>
      <c r="H15" s="41">
        <f>IF(OR(A15="",F15="",G15=""),"",IFERROR(F15*G15,""))</f>
        <v/>
      </c>
      <c r="I15" s="18" t="n"/>
      <c r="J15" s="18" t="n"/>
      <c r="K15" s="17" t="n"/>
      <c r="L15" s="38" t="n"/>
      <c r="M15" s="39" t="n"/>
      <c r="N15" s="38" t="n"/>
      <c r="O15" s="39" t="n"/>
      <c r="P15" s="41">
        <f>IF(OR(A15="",M15=""),"",IFERROR(MAX(M15-IF(O15="",0,O15),0),""))</f>
        <v/>
      </c>
      <c r="Q15" s="26">
        <f>IF(OR(A15="",E15=""),"",IF(OR(K15="Ricevuto",K15="Rifiutato"),"",IFERROR(MAX(TODAY()-E15,0),"")))</f>
        <v/>
      </c>
      <c r="R15" s="27">
        <f>IF(A15="","",IF(C15&lt;&gt;"Sì","Verificare giustificativo",IF(AND(E15&lt;&gt;"",L15&lt;&gt;"",IFERROR(L15&lt;E15,FALSE)),"Controllare la data di esito",IF(AND(E15&lt;&gt;"",N15&lt;&gt;"",IFERROR(N15&lt;E15,FALSE)),"Controllare la data di ricezione",IF(AND(H15&lt;&gt;"",IFERROR(H15&gt;Parametri!$E$12,FALSE)),"Richiesta oltre il limite indicativo",IF(AND(M15&lt;&gt;"",H15&lt;&gt;"",IFERROR(M15&gt;H15,FALSE)),"Approvato oltre il richiesto",IF(AND(O15&lt;&gt;"",M15&lt;&gt;"",IFERROR(O15&gt;M15,FALSE)),"Ricevuto oltre l'approvato",IF(AND(Q15&lt;&gt;"",IFERROR(Q15&gt;Parametri!$E$14,FALSE)),"Richiesta aperta oltre la soglia",IF(AND(K15="Approvato",M15=""),"Inserire importo approvato",IF(AND(OR(K15="Parzialmente ricevuto",K15="Ricevuto"),OR(N15="",O15="")),"Completare ricezione",IF(AND(K15="Ricevuto",P15&lt;&gt;0),"Verificare residuo","")))))))))))</f>
        <v/>
      </c>
    </row>
    <row r="16" ht="20" customHeight="1">
      <c r="A16" s="17" t="n"/>
      <c r="B16" s="18" t="n"/>
      <c r="C16" s="17" t="n"/>
      <c r="D16" s="17" t="n"/>
      <c r="E16" s="38" t="n"/>
      <c r="F16" s="20" t="n"/>
      <c r="G16" s="39" t="n"/>
      <c r="H16" s="40">
        <f>IF(OR(A16="",F16="",G16=""),"",IFERROR(F16*G16,""))</f>
        <v/>
      </c>
      <c r="I16" s="18" t="n"/>
      <c r="J16" s="18" t="n"/>
      <c r="K16" s="17" t="n"/>
      <c r="L16" s="38" t="n"/>
      <c r="M16" s="39" t="n"/>
      <c r="N16" s="38" t="n"/>
      <c r="O16" s="39" t="n"/>
      <c r="P16" s="40">
        <f>IF(OR(A16="",M16=""),"",IFERROR(MAX(M16-IF(O16="",0,O16),0),""))</f>
        <v/>
      </c>
      <c r="Q16" s="23">
        <f>IF(OR(A16="",E16=""),"",IF(OR(K16="Ricevuto",K16="Rifiutato"),"",IFERROR(MAX(TODAY()-E16,0),"")))</f>
        <v/>
      </c>
      <c r="R16" s="24">
        <f>IF(A16="","",IF(C16&lt;&gt;"Sì","Verificare giustificativo",IF(AND(E16&lt;&gt;"",L16&lt;&gt;"",IFERROR(L16&lt;E16,FALSE)),"Controllare la data di esito",IF(AND(E16&lt;&gt;"",N16&lt;&gt;"",IFERROR(N16&lt;E16,FALSE)),"Controllare la data di ricezione",IF(AND(H16&lt;&gt;"",IFERROR(H16&gt;Parametri!$E$12,FALSE)),"Richiesta oltre il limite indicativo",IF(AND(M16&lt;&gt;"",H16&lt;&gt;"",IFERROR(M16&gt;H16,FALSE)),"Approvato oltre il richiesto",IF(AND(O16&lt;&gt;"",M16&lt;&gt;"",IFERROR(O16&gt;M16,FALSE)),"Ricevuto oltre l'approvato",IF(AND(Q16&lt;&gt;"",IFERROR(Q16&gt;Parametri!$E$14,FALSE)),"Richiesta aperta oltre la soglia",IF(AND(K16="Approvato",M16=""),"Inserire importo approvato",IF(AND(OR(K16="Parzialmente ricevuto",K16="Ricevuto"),OR(N16="",O16="")),"Completare ricezione",IF(AND(K16="Ricevuto",P16&lt;&gt;0),"Verificare residuo","")))))))))))</f>
        <v/>
      </c>
    </row>
    <row r="17" ht="20" customHeight="1">
      <c r="A17" s="17" t="n"/>
      <c r="B17" s="18" t="n"/>
      <c r="C17" s="17" t="n"/>
      <c r="D17" s="17" t="n"/>
      <c r="E17" s="38" t="n"/>
      <c r="F17" s="20" t="n"/>
      <c r="G17" s="39" t="n"/>
      <c r="H17" s="41">
        <f>IF(OR(A17="",F17="",G17=""),"",IFERROR(F17*G17,""))</f>
        <v/>
      </c>
      <c r="I17" s="18" t="n"/>
      <c r="J17" s="18" t="n"/>
      <c r="K17" s="17" t="n"/>
      <c r="L17" s="38" t="n"/>
      <c r="M17" s="39" t="n"/>
      <c r="N17" s="38" t="n"/>
      <c r="O17" s="39" t="n"/>
      <c r="P17" s="41">
        <f>IF(OR(A17="",M17=""),"",IFERROR(MAX(M17-IF(O17="",0,O17),0),""))</f>
        <v/>
      </c>
      <c r="Q17" s="26">
        <f>IF(OR(A17="",E17=""),"",IF(OR(K17="Ricevuto",K17="Rifiutato"),"",IFERROR(MAX(TODAY()-E17,0),"")))</f>
        <v/>
      </c>
      <c r="R17" s="27">
        <f>IF(A17="","",IF(C17&lt;&gt;"Sì","Verificare giustificativo",IF(AND(E17&lt;&gt;"",L17&lt;&gt;"",IFERROR(L17&lt;E17,FALSE)),"Controllare la data di esito",IF(AND(E17&lt;&gt;"",N17&lt;&gt;"",IFERROR(N17&lt;E17,FALSE)),"Controllare la data di ricezione",IF(AND(H17&lt;&gt;"",IFERROR(H17&gt;Parametri!$E$12,FALSE)),"Richiesta oltre il limite indicativo",IF(AND(M17&lt;&gt;"",H17&lt;&gt;"",IFERROR(M17&gt;H17,FALSE)),"Approvato oltre il richiesto",IF(AND(O17&lt;&gt;"",M17&lt;&gt;"",IFERROR(O17&gt;M17,FALSE)),"Ricevuto oltre l'approvato",IF(AND(Q17&lt;&gt;"",IFERROR(Q17&gt;Parametri!$E$14,FALSE)),"Richiesta aperta oltre la soglia",IF(AND(K17="Approvato",M17=""),"Inserire importo approvato",IF(AND(OR(K17="Parzialmente ricevuto",K17="Ricevuto"),OR(N17="",O17="")),"Completare ricezione",IF(AND(K17="Ricevuto",P17&lt;&gt;0),"Verificare residuo","")))))))))))</f>
        <v/>
      </c>
    </row>
    <row r="18" ht="20" customHeight="1">
      <c r="A18" s="17" t="n"/>
      <c r="B18" s="18" t="n"/>
      <c r="C18" s="17" t="n"/>
      <c r="D18" s="17" t="n"/>
      <c r="E18" s="38" t="n"/>
      <c r="F18" s="20" t="n"/>
      <c r="G18" s="39" t="n"/>
      <c r="H18" s="40">
        <f>IF(OR(A18="",F18="",G18=""),"",IFERROR(F18*G18,""))</f>
        <v/>
      </c>
      <c r="I18" s="18" t="n"/>
      <c r="J18" s="18" t="n"/>
      <c r="K18" s="17" t="n"/>
      <c r="L18" s="38" t="n"/>
      <c r="M18" s="39" t="n"/>
      <c r="N18" s="38" t="n"/>
      <c r="O18" s="39" t="n"/>
      <c r="P18" s="40">
        <f>IF(OR(A18="",M18=""),"",IFERROR(MAX(M18-IF(O18="",0,O18),0),""))</f>
        <v/>
      </c>
      <c r="Q18" s="23">
        <f>IF(OR(A18="",E18=""),"",IF(OR(K18="Ricevuto",K18="Rifiutato"),"",IFERROR(MAX(TODAY()-E18,0),"")))</f>
        <v/>
      </c>
      <c r="R18" s="24">
        <f>IF(A18="","",IF(C18&lt;&gt;"Sì","Verificare giustificativo",IF(AND(E18&lt;&gt;"",L18&lt;&gt;"",IFERROR(L18&lt;E18,FALSE)),"Controllare la data di esito",IF(AND(E18&lt;&gt;"",N18&lt;&gt;"",IFERROR(N18&lt;E18,FALSE)),"Controllare la data di ricezione",IF(AND(H18&lt;&gt;"",IFERROR(H18&gt;Parametri!$E$12,FALSE)),"Richiesta oltre il limite indicativo",IF(AND(M18&lt;&gt;"",H18&lt;&gt;"",IFERROR(M18&gt;H18,FALSE)),"Approvato oltre il richiesto",IF(AND(O18&lt;&gt;"",M18&lt;&gt;"",IFERROR(O18&gt;M18,FALSE)),"Ricevuto oltre l'approvato",IF(AND(Q18&lt;&gt;"",IFERROR(Q18&gt;Parametri!$E$14,FALSE)),"Richiesta aperta oltre la soglia",IF(AND(K18="Approvato",M18=""),"Inserire importo approvato",IF(AND(OR(K18="Parzialmente ricevuto",K18="Ricevuto"),OR(N18="",O18="")),"Completare ricezione",IF(AND(K18="Ricevuto",P18&lt;&gt;0),"Verificare residuo","")))))))))))</f>
        <v/>
      </c>
    </row>
    <row r="19" ht="20" customHeight="1">
      <c r="A19" s="17" t="n"/>
      <c r="B19" s="18" t="n"/>
      <c r="C19" s="17" t="n"/>
      <c r="D19" s="17" t="n"/>
      <c r="E19" s="38" t="n"/>
      <c r="F19" s="20" t="n"/>
      <c r="G19" s="39" t="n"/>
      <c r="H19" s="41">
        <f>IF(OR(A19="",F19="",G19=""),"",IFERROR(F19*G19,""))</f>
        <v/>
      </c>
      <c r="I19" s="18" t="n"/>
      <c r="J19" s="18" t="n"/>
      <c r="K19" s="17" t="n"/>
      <c r="L19" s="38" t="n"/>
      <c r="M19" s="39" t="n"/>
      <c r="N19" s="38" t="n"/>
      <c r="O19" s="39" t="n"/>
      <c r="P19" s="41">
        <f>IF(OR(A19="",M19=""),"",IFERROR(MAX(M19-IF(O19="",0,O19),0),""))</f>
        <v/>
      </c>
      <c r="Q19" s="26">
        <f>IF(OR(A19="",E19=""),"",IF(OR(K19="Ricevuto",K19="Rifiutato"),"",IFERROR(MAX(TODAY()-E19,0),"")))</f>
        <v/>
      </c>
      <c r="R19" s="27">
        <f>IF(A19="","",IF(C19&lt;&gt;"Sì","Verificare giustificativo",IF(AND(E19&lt;&gt;"",L19&lt;&gt;"",IFERROR(L19&lt;E19,FALSE)),"Controllare la data di esito",IF(AND(E19&lt;&gt;"",N19&lt;&gt;"",IFERROR(N19&lt;E19,FALSE)),"Controllare la data di ricezione",IF(AND(H19&lt;&gt;"",IFERROR(H19&gt;Parametri!$E$12,FALSE)),"Richiesta oltre il limite indicativo",IF(AND(M19&lt;&gt;"",H19&lt;&gt;"",IFERROR(M19&gt;H19,FALSE)),"Approvato oltre il richiesto",IF(AND(O19&lt;&gt;"",M19&lt;&gt;"",IFERROR(O19&gt;M19,FALSE)),"Ricevuto oltre l'approvato",IF(AND(Q19&lt;&gt;"",IFERROR(Q19&gt;Parametri!$E$14,FALSE)),"Richiesta aperta oltre la soglia",IF(AND(K19="Approvato",M19=""),"Inserire importo approvato",IF(AND(OR(K19="Parzialmente ricevuto",K19="Ricevuto"),OR(N19="",O19="")),"Completare ricezione",IF(AND(K19="Ricevuto",P19&lt;&gt;0),"Verificare residuo","")))))))))))</f>
        <v/>
      </c>
    </row>
    <row r="20" ht="20" customHeight="1">
      <c r="A20" s="17" t="n"/>
      <c r="B20" s="18" t="n"/>
      <c r="C20" s="17" t="n"/>
      <c r="D20" s="17" t="n"/>
      <c r="E20" s="38" t="n"/>
      <c r="F20" s="20" t="n"/>
      <c r="G20" s="39" t="n"/>
      <c r="H20" s="40">
        <f>IF(OR(A20="",F20="",G20=""),"",IFERROR(F20*G20,""))</f>
        <v/>
      </c>
      <c r="I20" s="18" t="n"/>
      <c r="J20" s="18" t="n"/>
      <c r="K20" s="17" t="n"/>
      <c r="L20" s="38" t="n"/>
      <c r="M20" s="39" t="n"/>
      <c r="N20" s="38" t="n"/>
      <c r="O20" s="39" t="n"/>
      <c r="P20" s="40">
        <f>IF(OR(A20="",M20=""),"",IFERROR(MAX(M20-IF(O20="",0,O20),0),""))</f>
        <v/>
      </c>
      <c r="Q20" s="23">
        <f>IF(OR(A20="",E20=""),"",IF(OR(K20="Ricevuto",K20="Rifiutato"),"",IFERROR(MAX(TODAY()-E20,0),"")))</f>
        <v/>
      </c>
      <c r="R20" s="24">
        <f>IF(A20="","",IF(C20&lt;&gt;"Sì","Verificare giustificativo",IF(AND(E20&lt;&gt;"",L20&lt;&gt;"",IFERROR(L20&lt;E20,FALSE)),"Controllare la data di esito",IF(AND(E20&lt;&gt;"",N20&lt;&gt;"",IFERROR(N20&lt;E20,FALSE)),"Controllare la data di ricezione",IF(AND(H20&lt;&gt;"",IFERROR(H20&gt;Parametri!$E$12,FALSE)),"Richiesta oltre il limite indicativo",IF(AND(M20&lt;&gt;"",H20&lt;&gt;"",IFERROR(M20&gt;H20,FALSE)),"Approvato oltre il richiesto",IF(AND(O20&lt;&gt;"",M20&lt;&gt;"",IFERROR(O20&gt;M20,FALSE)),"Ricevuto oltre l'approvato",IF(AND(Q20&lt;&gt;"",IFERROR(Q20&gt;Parametri!$E$14,FALSE)),"Richiesta aperta oltre la soglia",IF(AND(K20="Approvato",M20=""),"Inserire importo approvato",IF(AND(OR(K20="Parzialmente ricevuto",K20="Ricevuto"),OR(N20="",O20="")),"Completare ricezione",IF(AND(K20="Ricevuto",P20&lt;&gt;0),"Verificare residuo","")))))))))))</f>
        <v/>
      </c>
    </row>
    <row r="21" ht="20" customHeight="1">
      <c r="A21" s="17" t="n"/>
      <c r="B21" s="18" t="n"/>
      <c r="C21" s="17" t="n"/>
      <c r="D21" s="17" t="n"/>
      <c r="E21" s="38" t="n"/>
      <c r="F21" s="20" t="n"/>
      <c r="G21" s="39" t="n"/>
      <c r="H21" s="41">
        <f>IF(OR(A21="",F21="",G21=""),"",IFERROR(F21*G21,""))</f>
        <v/>
      </c>
      <c r="I21" s="18" t="n"/>
      <c r="J21" s="18" t="n"/>
      <c r="K21" s="17" t="n"/>
      <c r="L21" s="38" t="n"/>
      <c r="M21" s="39" t="n"/>
      <c r="N21" s="38" t="n"/>
      <c r="O21" s="39" t="n"/>
      <c r="P21" s="41">
        <f>IF(OR(A21="",M21=""),"",IFERROR(MAX(M21-IF(O21="",0,O21),0),""))</f>
        <v/>
      </c>
      <c r="Q21" s="26">
        <f>IF(OR(A21="",E21=""),"",IF(OR(K21="Ricevuto",K21="Rifiutato"),"",IFERROR(MAX(TODAY()-E21,0),"")))</f>
        <v/>
      </c>
      <c r="R21" s="27">
        <f>IF(A21="","",IF(C21&lt;&gt;"Sì","Verificare giustificativo",IF(AND(E21&lt;&gt;"",L21&lt;&gt;"",IFERROR(L21&lt;E21,FALSE)),"Controllare la data di esito",IF(AND(E21&lt;&gt;"",N21&lt;&gt;"",IFERROR(N21&lt;E21,FALSE)),"Controllare la data di ricezione",IF(AND(H21&lt;&gt;"",IFERROR(H21&gt;Parametri!$E$12,FALSE)),"Richiesta oltre il limite indicativo",IF(AND(M21&lt;&gt;"",H21&lt;&gt;"",IFERROR(M21&gt;H21,FALSE)),"Approvato oltre il richiesto",IF(AND(O21&lt;&gt;"",M21&lt;&gt;"",IFERROR(O21&gt;M21,FALSE)),"Ricevuto oltre l'approvato",IF(AND(Q21&lt;&gt;"",IFERROR(Q21&gt;Parametri!$E$14,FALSE)),"Richiesta aperta oltre la soglia",IF(AND(K21="Approvato",M21=""),"Inserire importo approvato",IF(AND(OR(K21="Parzialmente ricevuto",K21="Ricevuto"),OR(N21="",O21="")),"Completare ricezione",IF(AND(K21="Ricevuto",P21&lt;&gt;0),"Verificare residuo","")))))))))))</f>
        <v/>
      </c>
    </row>
    <row r="22" ht="20" customHeight="1">
      <c r="A22" s="17" t="n"/>
      <c r="B22" s="18" t="n"/>
      <c r="C22" s="17" t="n"/>
      <c r="D22" s="17" t="n"/>
      <c r="E22" s="38" t="n"/>
      <c r="F22" s="20" t="n"/>
      <c r="G22" s="39" t="n"/>
      <c r="H22" s="40">
        <f>IF(OR(A22="",F22="",G22=""),"",IFERROR(F22*G22,""))</f>
        <v/>
      </c>
      <c r="I22" s="18" t="n"/>
      <c r="J22" s="18" t="n"/>
      <c r="K22" s="17" t="n"/>
      <c r="L22" s="38" t="n"/>
      <c r="M22" s="39" t="n"/>
      <c r="N22" s="38" t="n"/>
      <c r="O22" s="39" t="n"/>
      <c r="P22" s="40">
        <f>IF(OR(A22="",M22=""),"",IFERROR(MAX(M22-IF(O22="",0,O22),0),""))</f>
        <v/>
      </c>
      <c r="Q22" s="23">
        <f>IF(OR(A22="",E22=""),"",IF(OR(K22="Ricevuto",K22="Rifiutato"),"",IFERROR(MAX(TODAY()-E22,0),"")))</f>
        <v/>
      </c>
      <c r="R22" s="24">
        <f>IF(A22="","",IF(C22&lt;&gt;"Sì","Verificare giustificativo",IF(AND(E22&lt;&gt;"",L22&lt;&gt;"",IFERROR(L22&lt;E22,FALSE)),"Controllare la data di esito",IF(AND(E22&lt;&gt;"",N22&lt;&gt;"",IFERROR(N22&lt;E22,FALSE)),"Controllare la data di ricezione",IF(AND(H22&lt;&gt;"",IFERROR(H22&gt;Parametri!$E$12,FALSE)),"Richiesta oltre il limite indicativo",IF(AND(M22&lt;&gt;"",H22&lt;&gt;"",IFERROR(M22&gt;H22,FALSE)),"Approvato oltre il richiesto",IF(AND(O22&lt;&gt;"",M22&lt;&gt;"",IFERROR(O22&gt;M22,FALSE)),"Ricevuto oltre l'approvato",IF(AND(Q22&lt;&gt;"",IFERROR(Q22&gt;Parametri!$E$14,FALSE)),"Richiesta aperta oltre la soglia",IF(AND(K22="Approvato",M22=""),"Inserire importo approvato",IF(AND(OR(K22="Parzialmente ricevuto",K22="Ricevuto"),OR(N22="",O22="")),"Completare ricezione",IF(AND(K22="Ricevuto",P22&lt;&gt;0),"Verificare residuo","")))))))))))</f>
        <v/>
      </c>
    </row>
    <row r="23" ht="20" customHeight="1">
      <c r="A23" s="17" t="n"/>
      <c r="B23" s="18" t="n"/>
      <c r="C23" s="17" t="n"/>
      <c r="D23" s="17" t="n"/>
      <c r="E23" s="38" t="n"/>
      <c r="F23" s="20" t="n"/>
      <c r="G23" s="39" t="n"/>
      <c r="H23" s="41">
        <f>IF(OR(A23="",F23="",G23=""),"",IFERROR(F23*G23,""))</f>
        <v/>
      </c>
      <c r="I23" s="18" t="n"/>
      <c r="J23" s="18" t="n"/>
      <c r="K23" s="17" t="n"/>
      <c r="L23" s="38" t="n"/>
      <c r="M23" s="39" t="n"/>
      <c r="N23" s="38" t="n"/>
      <c r="O23" s="39" t="n"/>
      <c r="P23" s="41">
        <f>IF(OR(A23="",M23=""),"",IFERROR(MAX(M23-IF(O23="",0,O23),0),""))</f>
        <v/>
      </c>
      <c r="Q23" s="26">
        <f>IF(OR(A23="",E23=""),"",IF(OR(K23="Ricevuto",K23="Rifiutato"),"",IFERROR(MAX(TODAY()-E23,0),"")))</f>
        <v/>
      </c>
      <c r="R23" s="27">
        <f>IF(A23="","",IF(C23&lt;&gt;"Sì","Verificare giustificativo",IF(AND(E23&lt;&gt;"",L23&lt;&gt;"",IFERROR(L23&lt;E23,FALSE)),"Controllare la data di esito",IF(AND(E23&lt;&gt;"",N23&lt;&gt;"",IFERROR(N23&lt;E23,FALSE)),"Controllare la data di ricezione",IF(AND(H23&lt;&gt;"",IFERROR(H23&gt;Parametri!$E$12,FALSE)),"Richiesta oltre il limite indicativo",IF(AND(M23&lt;&gt;"",H23&lt;&gt;"",IFERROR(M23&gt;H23,FALSE)),"Approvato oltre il richiesto",IF(AND(O23&lt;&gt;"",M23&lt;&gt;"",IFERROR(O23&gt;M23,FALSE)),"Ricevuto oltre l'approvato",IF(AND(Q23&lt;&gt;"",IFERROR(Q23&gt;Parametri!$E$14,FALSE)),"Richiesta aperta oltre la soglia",IF(AND(K23="Approvato",M23=""),"Inserire importo approvato",IF(AND(OR(K23="Parzialmente ricevuto",K23="Ricevuto"),OR(N23="",O23="")),"Completare ricezione",IF(AND(K23="Ricevuto",P23&lt;&gt;0),"Verificare residuo","")))))))))))</f>
        <v/>
      </c>
    </row>
    <row r="24" ht="20" customHeight="1">
      <c r="A24" s="17" t="n"/>
      <c r="B24" s="18" t="n"/>
      <c r="C24" s="17" t="n"/>
      <c r="D24" s="17" t="n"/>
      <c r="E24" s="38" t="n"/>
      <c r="F24" s="20" t="n"/>
      <c r="G24" s="39" t="n"/>
      <c r="H24" s="40">
        <f>IF(OR(A24="",F24="",G24=""),"",IFERROR(F24*G24,""))</f>
        <v/>
      </c>
      <c r="I24" s="18" t="n"/>
      <c r="J24" s="18" t="n"/>
      <c r="K24" s="17" t="n"/>
      <c r="L24" s="38" t="n"/>
      <c r="M24" s="39" t="n"/>
      <c r="N24" s="38" t="n"/>
      <c r="O24" s="39" t="n"/>
      <c r="P24" s="40">
        <f>IF(OR(A24="",M24=""),"",IFERROR(MAX(M24-IF(O24="",0,O24),0),""))</f>
        <v/>
      </c>
      <c r="Q24" s="23">
        <f>IF(OR(A24="",E24=""),"",IF(OR(K24="Ricevuto",K24="Rifiutato"),"",IFERROR(MAX(TODAY()-E24,0),"")))</f>
        <v/>
      </c>
      <c r="R24" s="24">
        <f>IF(A24="","",IF(C24&lt;&gt;"Sì","Verificare giustificativo",IF(AND(E24&lt;&gt;"",L24&lt;&gt;"",IFERROR(L24&lt;E24,FALSE)),"Controllare la data di esito",IF(AND(E24&lt;&gt;"",N24&lt;&gt;"",IFERROR(N24&lt;E24,FALSE)),"Controllare la data di ricezione",IF(AND(H24&lt;&gt;"",IFERROR(H24&gt;Parametri!$E$12,FALSE)),"Richiesta oltre il limite indicativo",IF(AND(M24&lt;&gt;"",H24&lt;&gt;"",IFERROR(M24&gt;H24,FALSE)),"Approvato oltre il richiesto",IF(AND(O24&lt;&gt;"",M24&lt;&gt;"",IFERROR(O24&gt;M24,FALSE)),"Ricevuto oltre l'approvato",IF(AND(Q24&lt;&gt;"",IFERROR(Q24&gt;Parametri!$E$14,FALSE)),"Richiesta aperta oltre la soglia",IF(AND(K24="Approvato",M24=""),"Inserire importo approvato",IF(AND(OR(K24="Parzialmente ricevuto",K24="Ricevuto"),OR(N24="",O24="")),"Completare ricezione",IF(AND(K24="Ricevuto",P24&lt;&gt;0),"Verificare residuo","")))))))))))</f>
        <v/>
      </c>
    </row>
    <row r="25" ht="20" customHeight="1">
      <c r="A25" s="17" t="n"/>
      <c r="B25" s="18" t="n"/>
      <c r="C25" s="17" t="n"/>
      <c r="D25" s="17" t="n"/>
      <c r="E25" s="38" t="n"/>
      <c r="F25" s="20" t="n"/>
      <c r="G25" s="39" t="n"/>
      <c r="H25" s="41">
        <f>IF(OR(A25="",F25="",G25=""),"",IFERROR(F25*G25,""))</f>
        <v/>
      </c>
      <c r="I25" s="18" t="n"/>
      <c r="J25" s="18" t="n"/>
      <c r="K25" s="17" t="n"/>
      <c r="L25" s="38" t="n"/>
      <c r="M25" s="39" t="n"/>
      <c r="N25" s="38" t="n"/>
      <c r="O25" s="39" t="n"/>
      <c r="P25" s="41">
        <f>IF(OR(A25="",M25=""),"",IFERROR(MAX(M25-IF(O25="",0,O25),0),""))</f>
        <v/>
      </c>
      <c r="Q25" s="26">
        <f>IF(OR(A25="",E25=""),"",IF(OR(K25="Ricevuto",K25="Rifiutato"),"",IFERROR(MAX(TODAY()-E25,0),"")))</f>
        <v/>
      </c>
      <c r="R25" s="27">
        <f>IF(A25="","",IF(C25&lt;&gt;"Sì","Verificare giustificativo",IF(AND(E25&lt;&gt;"",L25&lt;&gt;"",IFERROR(L25&lt;E25,FALSE)),"Controllare la data di esito",IF(AND(E25&lt;&gt;"",N25&lt;&gt;"",IFERROR(N25&lt;E25,FALSE)),"Controllare la data di ricezione",IF(AND(H25&lt;&gt;"",IFERROR(H25&gt;Parametri!$E$12,FALSE)),"Richiesta oltre il limite indicativo",IF(AND(M25&lt;&gt;"",H25&lt;&gt;"",IFERROR(M25&gt;H25,FALSE)),"Approvato oltre il richiesto",IF(AND(O25&lt;&gt;"",M25&lt;&gt;"",IFERROR(O25&gt;M25,FALSE)),"Ricevuto oltre l'approvato",IF(AND(Q25&lt;&gt;"",IFERROR(Q25&gt;Parametri!$E$14,FALSE)),"Richiesta aperta oltre la soglia",IF(AND(K25="Approvato",M25=""),"Inserire importo approvato",IF(AND(OR(K25="Parzialmente ricevuto",K25="Ricevuto"),OR(N25="",O25="")),"Completare ricezione",IF(AND(K25="Ricevuto",P25&lt;&gt;0),"Verificare residuo","")))))))))))</f>
        <v/>
      </c>
    </row>
    <row r="26" ht="20" customHeight="1">
      <c r="A26" s="17" t="n"/>
      <c r="B26" s="18" t="n"/>
      <c r="C26" s="17" t="n"/>
      <c r="D26" s="17" t="n"/>
      <c r="E26" s="38" t="n"/>
      <c r="F26" s="20" t="n"/>
      <c r="G26" s="39" t="n"/>
      <c r="H26" s="40">
        <f>IF(OR(A26="",F26="",G26=""),"",IFERROR(F26*G26,""))</f>
        <v/>
      </c>
      <c r="I26" s="18" t="n"/>
      <c r="J26" s="18" t="n"/>
      <c r="K26" s="17" t="n"/>
      <c r="L26" s="38" t="n"/>
      <c r="M26" s="39" t="n"/>
      <c r="N26" s="38" t="n"/>
      <c r="O26" s="39" t="n"/>
      <c r="P26" s="40">
        <f>IF(OR(A26="",M26=""),"",IFERROR(MAX(M26-IF(O26="",0,O26),0),""))</f>
        <v/>
      </c>
      <c r="Q26" s="23">
        <f>IF(OR(A26="",E26=""),"",IF(OR(K26="Ricevuto",K26="Rifiutato"),"",IFERROR(MAX(TODAY()-E26,0),"")))</f>
        <v/>
      </c>
      <c r="R26" s="24">
        <f>IF(A26="","",IF(C26&lt;&gt;"Sì","Verificare giustificativo",IF(AND(E26&lt;&gt;"",L26&lt;&gt;"",IFERROR(L26&lt;E26,FALSE)),"Controllare la data di esito",IF(AND(E26&lt;&gt;"",N26&lt;&gt;"",IFERROR(N26&lt;E26,FALSE)),"Controllare la data di ricezione",IF(AND(H26&lt;&gt;"",IFERROR(H26&gt;Parametri!$E$12,FALSE)),"Richiesta oltre il limite indicativo",IF(AND(M26&lt;&gt;"",H26&lt;&gt;"",IFERROR(M26&gt;H26,FALSE)),"Approvato oltre il richiesto",IF(AND(O26&lt;&gt;"",M26&lt;&gt;"",IFERROR(O26&gt;M26,FALSE)),"Ricevuto oltre l'approvato",IF(AND(Q26&lt;&gt;"",IFERROR(Q26&gt;Parametri!$E$14,FALSE)),"Richiesta aperta oltre la soglia",IF(AND(K26="Approvato",M26=""),"Inserire importo approvato",IF(AND(OR(K26="Parzialmente ricevuto",K26="Ricevuto"),OR(N26="",O26="")),"Completare ricezione",IF(AND(K26="Ricevuto",P26&lt;&gt;0),"Verificare residuo","")))))))))))</f>
        <v/>
      </c>
    </row>
    <row r="27" ht="20" customHeight="1">
      <c r="A27" s="17" t="n"/>
      <c r="B27" s="18" t="n"/>
      <c r="C27" s="17" t="n"/>
      <c r="D27" s="17" t="n"/>
      <c r="E27" s="38" t="n"/>
      <c r="F27" s="20" t="n"/>
      <c r="G27" s="39" t="n"/>
      <c r="H27" s="41">
        <f>IF(OR(A27="",F27="",G27=""),"",IFERROR(F27*G27,""))</f>
        <v/>
      </c>
      <c r="I27" s="18" t="n"/>
      <c r="J27" s="18" t="n"/>
      <c r="K27" s="17" t="n"/>
      <c r="L27" s="38" t="n"/>
      <c r="M27" s="39" t="n"/>
      <c r="N27" s="38" t="n"/>
      <c r="O27" s="39" t="n"/>
      <c r="P27" s="41">
        <f>IF(OR(A27="",M27=""),"",IFERROR(MAX(M27-IF(O27="",0,O27),0),""))</f>
        <v/>
      </c>
      <c r="Q27" s="26">
        <f>IF(OR(A27="",E27=""),"",IF(OR(K27="Ricevuto",K27="Rifiutato"),"",IFERROR(MAX(TODAY()-E27,0),"")))</f>
        <v/>
      </c>
      <c r="R27" s="27">
        <f>IF(A27="","",IF(C27&lt;&gt;"Sì","Verificare giustificativo",IF(AND(E27&lt;&gt;"",L27&lt;&gt;"",IFERROR(L27&lt;E27,FALSE)),"Controllare la data di esito",IF(AND(E27&lt;&gt;"",N27&lt;&gt;"",IFERROR(N27&lt;E27,FALSE)),"Controllare la data di ricezione",IF(AND(H27&lt;&gt;"",IFERROR(H27&gt;Parametri!$E$12,FALSE)),"Richiesta oltre il limite indicativo",IF(AND(M27&lt;&gt;"",H27&lt;&gt;"",IFERROR(M27&gt;H27,FALSE)),"Approvato oltre il richiesto",IF(AND(O27&lt;&gt;"",M27&lt;&gt;"",IFERROR(O27&gt;M27,FALSE)),"Ricevuto oltre l'approvato",IF(AND(Q27&lt;&gt;"",IFERROR(Q27&gt;Parametri!$E$14,FALSE)),"Richiesta aperta oltre la soglia",IF(AND(K27="Approvato",M27=""),"Inserire importo approvato",IF(AND(OR(K27="Parzialmente ricevuto",K27="Ricevuto"),OR(N27="",O27="")),"Completare ricezione",IF(AND(K27="Ricevuto",P27&lt;&gt;0),"Verificare residuo","")))))))))))</f>
        <v/>
      </c>
    </row>
    <row r="28" ht="20" customHeight="1">
      <c r="A28" s="17" t="n"/>
      <c r="B28" s="18" t="n"/>
      <c r="C28" s="17" t="n"/>
      <c r="D28" s="17" t="n"/>
      <c r="E28" s="38" t="n"/>
      <c r="F28" s="20" t="n"/>
      <c r="G28" s="39" t="n"/>
      <c r="H28" s="40">
        <f>IF(OR(A28="",F28="",G28=""),"",IFERROR(F28*G28,""))</f>
        <v/>
      </c>
      <c r="I28" s="18" t="n"/>
      <c r="J28" s="18" t="n"/>
      <c r="K28" s="17" t="n"/>
      <c r="L28" s="38" t="n"/>
      <c r="M28" s="39" t="n"/>
      <c r="N28" s="38" t="n"/>
      <c r="O28" s="39" t="n"/>
      <c r="P28" s="40">
        <f>IF(OR(A28="",M28=""),"",IFERROR(MAX(M28-IF(O28="",0,O28),0),""))</f>
        <v/>
      </c>
      <c r="Q28" s="23">
        <f>IF(OR(A28="",E28=""),"",IF(OR(K28="Ricevuto",K28="Rifiutato"),"",IFERROR(MAX(TODAY()-E28,0),"")))</f>
        <v/>
      </c>
      <c r="R28" s="24">
        <f>IF(A28="","",IF(C28&lt;&gt;"Sì","Verificare giustificativo",IF(AND(E28&lt;&gt;"",L28&lt;&gt;"",IFERROR(L28&lt;E28,FALSE)),"Controllare la data di esito",IF(AND(E28&lt;&gt;"",N28&lt;&gt;"",IFERROR(N28&lt;E28,FALSE)),"Controllare la data di ricezione",IF(AND(H28&lt;&gt;"",IFERROR(H28&gt;Parametri!$E$12,FALSE)),"Richiesta oltre il limite indicativo",IF(AND(M28&lt;&gt;"",H28&lt;&gt;"",IFERROR(M28&gt;H28,FALSE)),"Approvato oltre il richiesto",IF(AND(O28&lt;&gt;"",M28&lt;&gt;"",IFERROR(O28&gt;M28,FALSE)),"Ricevuto oltre l'approvato",IF(AND(Q28&lt;&gt;"",IFERROR(Q28&gt;Parametri!$E$14,FALSE)),"Richiesta aperta oltre la soglia",IF(AND(K28="Approvato",M28=""),"Inserire importo approvato",IF(AND(OR(K28="Parzialmente ricevuto",K28="Ricevuto"),OR(N28="",O28="")),"Completare ricezione",IF(AND(K28="Ricevuto",P28&lt;&gt;0),"Verificare residuo","")))))))))))</f>
        <v/>
      </c>
    </row>
    <row r="29" ht="20" customHeight="1">
      <c r="A29" s="17" t="n"/>
      <c r="B29" s="18" t="n"/>
      <c r="C29" s="17" t="n"/>
      <c r="D29" s="17" t="n"/>
      <c r="E29" s="38" t="n"/>
      <c r="F29" s="20" t="n"/>
      <c r="G29" s="39" t="n"/>
      <c r="H29" s="41">
        <f>IF(OR(A29="",F29="",G29=""),"",IFERROR(F29*G29,""))</f>
        <v/>
      </c>
      <c r="I29" s="18" t="n"/>
      <c r="J29" s="18" t="n"/>
      <c r="K29" s="17" t="n"/>
      <c r="L29" s="38" t="n"/>
      <c r="M29" s="39" t="n"/>
      <c r="N29" s="38" t="n"/>
      <c r="O29" s="39" t="n"/>
      <c r="P29" s="41">
        <f>IF(OR(A29="",M29=""),"",IFERROR(MAX(M29-IF(O29="",0,O29),0),""))</f>
        <v/>
      </c>
      <c r="Q29" s="26">
        <f>IF(OR(A29="",E29=""),"",IF(OR(K29="Ricevuto",K29="Rifiutato"),"",IFERROR(MAX(TODAY()-E29,0),"")))</f>
        <v/>
      </c>
      <c r="R29" s="27">
        <f>IF(A29="","",IF(C29&lt;&gt;"Sì","Verificare giustificativo",IF(AND(E29&lt;&gt;"",L29&lt;&gt;"",IFERROR(L29&lt;E29,FALSE)),"Controllare la data di esito",IF(AND(E29&lt;&gt;"",N29&lt;&gt;"",IFERROR(N29&lt;E29,FALSE)),"Controllare la data di ricezione",IF(AND(H29&lt;&gt;"",IFERROR(H29&gt;Parametri!$E$12,FALSE)),"Richiesta oltre il limite indicativo",IF(AND(M29&lt;&gt;"",H29&lt;&gt;"",IFERROR(M29&gt;H29,FALSE)),"Approvato oltre il richiesto",IF(AND(O29&lt;&gt;"",M29&lt;&gt;"",IFERROR(O29&gt;M29,FALSE)),"Ricevuto oltre l'approvato",IF(AND(Q29&lt;&gt;"",IFERROR(Q29&gt;Parametri!$E$14,FALSE)),"Richiesta aperta oltre la soglia",IF(AND(K29="Approvato",M29=""),"Inserire importo approvato",IF(AND(OR(K29="Parzialmente ricevuto",K29="Ricevuto"),OR(N29="",O29="")),"Completare ricezione",IF(AND(K29="Ricevuto",P29&lt;&gt;0),"Verificare residuo","")))))))))))</f>
        <v/>
      </c>
    </row>
    <row r="30" ht="20" customHeight="1">
      <c r="A30" s="17" t="n"/>
      <c r="B30" s="18" t="n"/>
      <c r="C30" s="17" t="n"/>
      <c r="D30" s="17" t="n"/>
      <c r="E30" s="38" t="n"/>
      <c r="F30" s="20" t="n"/>
      <c r="G30" s="39" t="n"/>
      <c r="H30" s="40">
        <f>IF(OR(A30="",F30="",G30=""),"",IFERROR(F30*G30,""))</f>
        <v/>
      </c>
      <c r="I30" s="18" t="n"/>
      <c r="J30" s="18" t="n"/>
      <c r="K30" s="17" t="n"/>
      <c r="L30" s="38" t="n"/>
      <c r="M30" s="39" t="n"/>
      <c r="N30" s="38" t="n"/>
      <c r="O30" s="39" t="n"/>
      <c r="P30" s="40">
        <f>IF(OR(A30="",M30=""),"",IFERROR(MAX(M30-IF(O30="",0,O30),0),""))</f>
        <v/>
      </c>
      <c r="Q30" s="23">
        <f>IF(OR(A30="",E30=""),"",IF(OR(K30="Ricevuto",K30="Rifiutato"),"",IFERROR(MAX(TODAY()-E30,0),"")))</f>
        <v/>
      </c>
      <c r="R30" s="24">
        <f>IF(A30="","",IF(C30&lt;&gt;"Sì","Verificare giustificativo",IF(AND(E30&lt;&gt;"",L30&lt;&gt;"",IFERROR(L30&lt;E30,FALSE)),"Controllare la data di esito",IF(AND(E30&lt;&gt;"",N30&lt;&gt;"",IFERROR(N30&lt;E30,FALSE)),"Controllare la data di ricezione",IF(AND(H30&lt;&gt;"",IFERROR(H30&gt;Parametri!$E$12,FALSE)),"Richiesta oltre il limite indicativo",IF(AND(M30&lt;&gt;"",H30&lt;&gt;"",IFERROR(M30&gt;H30,FALSE)),"Approvato oltre il richiesto",IF(AND(O30&lt;&gt;"",M30&lt;&gt;"",IFERROR(O30&gt;M30,FALSE)),"Ricevuto oltre l'approvato",IF(AND(Q30&lt;&gt;"",IFERROR(Q30&gt;Parametri!$E$14,FALSE)),"Richiesta aperta oltre la soglia",IF(AND(K30="Approvato",M30=""),"Inserire importo approvato",IF(AND(OR(K30="Parzialmente ricevuto",K30="Ricevuto"),OR(N30="",O30="")),"Completare ricezione",IF(AND(K30="Ricevuto",P30&lt;&gt;0),"Verificare residuo","")))))))))))</f>
        <v/>
      </c>
    </row>
    <row r="31" ht="20" customHeight="1">
      <c r="A31" s="17" t="n"/>
      <c r="B31" s="18" t="n"/>
      <c r="C31" s="17" t="n"/>
      <c r="D31" s="17" t="n"/>
      <c r="E31" s="38" t="n"/>
      <c r="F31" s="20" t="n"/>
      <c r="G31" s="39" t="n"/>
      <c r="H31" s="41">
        <f>IF(OR(A31="",F31="",G31=""),"",IFERROR(F31*G31,""))</f>
        <v/>
      </c>
      <c r="I31" s="18" t="n"/>
      <c r="J31" s="18" t="n"/>
      <c r="K31" s="17" t="n"/>
      <c r="L31" s="38" t="n"/>
      <c r="M31" s="39" t="n"/>
      <c r="N31" s="38" t="n"/>
      <c r="O31" s="39" t="n"/>
      <c r="P31" s="41">
        <f>IF(OR(A31="",M31=""),"",IFERROR(MAX(M31-IF(O31="",0,O31),0),""))</f>
        <v/>
      </c>
      <c r="Q31" s="26">
        <f>IF(OR(A31="",E31=""),"",IF(OR(K31="Ricevuto",K31="Rifiutato"),"",IFERROR(MAX(TODAY()-E31,0),"")))</f>
        <v/>
      </c>
      <c r="R31" s="27">
        <f>IF(A31="","",IF(C31&lt;&gt;"Sì","Verificare giustificativo",IF(AND(E31&lt;&gt;"",L31&lt;&gt;"",IFERROR(L31&lt;E31,FALSE)),"Controllare la data di esito",IF(AND(E31&lt;&gt;"",N31&lt;&gt;"",IFERROR(N31&lt;E31,FALSE)),"Controllare la data di ricezione",IF(AND(H31&lt;&gt;"",IFERROR(H31&gt;Parametri!$E$12,FALSE)),"Richiesta oltre il limite indicativo",IF(AND(M31&lt;&gt;"",H31&lt;&gt;"",IFERROR(M31&gt;H31,FALSE)),"Approvato oltre il richiesto",IF(AND(O31&lt;&gt;"",M31&lt;&gt;"",IFERROR(O31&gt;M31,FALSE)),"Ricevuto oltre l'approvato",IF(AND(Q31&lt;&gt;"",IFERROR(Q31&gt;Parametri!$E$14,FALSE)),"Richiesta aperta oltre la soglia",IF(AND(K31="Approvato",M31=""),"Inserire importo approvato",IF(AND(OR(K31="Parzialmente ricevuto",K31="Ricevuto"),OR(N31="",O31="")),"Completare ricezione",IF(AND(K31="Ricevuto",P31&lt;&gt;0),"Verificare residuo","")))))))))))</f>
        <v/>
      </c>
    </row>
    <row r="32" ht="20" customHeight="1">
      <c r="A32" s="17" t="n"/>
      <c r="B32" s="18" t="n"/>
      <c r="C32" s="17" t="n"/>
      <c r="D32" s="17" t="n"/>
      <c r="E32" s="38" t="n"/>
      <c r="F32" s="20" t="n"/>
      <c r="G32" s="39" t="n"/>
      <c r="H32" s="40">
        <f>IF(OR(A32="",F32="",G32=""),"",IFERROR(F32*G32,""))</f>
        <v/>
      </c>
      <c r="I32" s="18" t="n"/>
      <c r="J32" s="18" t="n"/>
      <c r="K32" s="17" t="n"/>
      <c r="L32" s="38" t="n"/>
      <c r="M32" s="39" t="n"/>
      <c r="N32" s="38" t="n"/>
      <c r="O32" s="39" t="n"/>
      <c r="P32" s="40">
        <f>IF(OR(A32="",M32=""),"",IFERROR(MAX(M32-IF(O32="",0,O32),0),""))</f>
        <v/>
      </c>
      <c r="Q32" s="23">
        <f>IF(OR(A32="",E32=""),"",IF(OR(K32="Ricevuto",K32="Rifiutato"),"",IFERROR(MAX(TODAY()-E32,0),"")))</f>
        <v/>
      </c>
      <c r="R32" s="24">
        <f>IF(A32="","",IF(C32&lt;&gt;"Sì","Verificare giustificativo",IF(AND(E32&lt;&gt;"",L32&lt;&gt;"",IFERROR(L32&lt;E32,FALSE)),"Controllare la data di esito",IF(AND(E32&lt;&gt;"",N32&lt;&gt;"",IFERROR(N32&lt;E32,FALSE)),"Controllare la data di ricezione",IF(AND(H32&lt;&gt;"",IFERROR(H32&gt;Parametri!$E$12,FALSE)),"Richiesta oltre il limite indicativo",IF(AND(M32&lt;&gt;"",H32&lt;&gt;"",IFERROR(M32&gt;H32,FALSE)),"Approvato oltre il richiesto",IF(AND(O32&lt;&gt;"",M32&lt;&gt;"",IFERROR(O32&gt;M32,FALSE)),"Ricevuto oltre l'approvato",IF(AND(Q32&lt;&gt;"",IFERROR(Q32&gt;Parametri!$E$14,FALSE)),"Richiesta aperta oltre la soglia",IF(AND(K32="Approvato",M32=""),"Inserire importo approvato",IF(AND(OR(K32="Parzialmente ricevuto",K32="Ricevuto"),OR(N32="",O32="")),"Completare ricezione",IF(AND(K32="Ricevuto",P32&lt;&gt;0),"Verificare residuo","")))))))))))</f>
        <v/>
      </c>
    </row>
    <row r="33" ht="20" customHeight="1">
      <c r="A33" s="17" t="n"/>
      <c r="B33" s="18" t="n"/>
      <c r="C33" s="17" t="n"/>
      <c r="D33" s="17" t="n"/>
      <c r="E33" s="38" t="n"/>
      <c r="F33" s="20" t="n"/>
      <c r="G33" s="39" t="n"/>
      <c r="H33" s="41">
        <f>IF(OR(A33="",F33="",G33=""),"",IFERROR(F33*G33,""))</f>
        <v/>
      </c>
      <c r="I33" s="18" t="n"/>
      <c r="J33" s="18" t="n"/>
      <c r="K33" s="17" t="n"/>
      <c r="L33" s="38" t="n"/>
      <c r="M33" s="39" t="n"/>
      <c r="N33" s="38" t="n"/>
      <c r="O33" s="39" t="n"/>
      <c r="P33" s="41">
        <f>IF(OR(A33="",M33=""),"",IFERROR(MAX(M33-IF(O33="",0,O33),0),""))</f>
        <v/>
      </c>
      <c r="Q33" s="26">
        <f>IF(OR(A33="",E33=""),"",IF(OR(K33="Ricevuto",K33="Rifiutato"),"",IFERROR(MAX(TODAY()-E33,0),"")))</f>
        <v/>
      </c>
      <c r="R33" s="27">
        <f>IF(A33="","",IF(C33&lt;&gt;"Sì","Verificare giustificativo",IF(AND(E33&lt;&gt;"",L33&lt;&gt;"",IFERROR(L33&lt;E33,FALSE)),"Controllare la data di esito",IF(AND(E33&lt;&gt;"",N33&lt;&gt;"",IFERROR(N33&lt;E33,FALSE)),"Controllare la data di ricezione",IF(AND(H33&lt;&gt;"",IFERROR(H33&gt;Parametri!$E$12,FALSE)),"Richiesta oltre il limite indicativo",IF(AND(M33&lt;&gt;"",H33&lt;&gt;"",IFERROR(M33&gt;H33,FALSE)),"Approvato oltre il richiesto",IF(AND(O33&lt;&gt;"",M33&lt;&gt;"",IFERROR(O33&gt;M33,FALSE)),"Ricevuto oltre l'approvato",IF(AND(Q33&lt;&gt;"",IFERROR(Q33&gt;Parametri!$E$14,FALSE)),"Richiesta aperta oltre la soglia",IF(AND(K33="Approvato",M33=""),"Inserire importo approvato",IF(AND(OR(K33="Parzialmente ricevuto",K33="Ricevuto"),OR(N33="",O33="")),"Completare ricezione",IF(AND(K33="Ricevuto",P33&lt;&gt;0),"Verificare residuo","")))))))))))</f>
        <v/>
      </c>
    </row>
    <row r="34" ht="20" customHeight="1">
      <c r="A34" s="17" t="n"/>
      <c r="B34" s="18" t="n"/>
      <c r="C34" s="17" t="n"/>
      <c r="D34" s="17" t="n"/>
      <c r="E34" s="38" t="n"/>
      <c r="F34" s="20" t="n"/>
      <c r="G34" s="39" t="n"/>
      <c r="H34" s="40">
        <f>IF(OR(A34="",F34="",G34=""),"",IFERROR(F34*G34,""))</f>
        <v/>
      </c>
      <c r="I34" s="18" t="n"/>
      <c r="J34" s="18" t="n"/>
      <c r="K34" s="17" t="n"/>
      <c r="L34" s="38" t="n"/>
      <c r="M34" s="39" t="n"/>
      <c r="N34" s="38" t="n"/>
      <c r="O34" s="39" t="n"/>
      <c r="P34" s="40">
        <f>IF(OR(A34="",M34=""),"",IFERROR(MAX(M34-IF(O34="",0,O34),0),""))</f>
        <v/>
      </c>
      <c r="Q34" s="23">
        <f>IF(OR(A34="",E34=""),"",IF(OR(K34="Ricevuto",K34="Rifiutato"),"",IFERROR(MAX(TODAY()-E34,0),"")))</f>
        <v/>
      </c>
      <c r="R34" s="24">
        <f>IF(A34="","",IF(C34&lt;&gt;"Sì","Verificare giustificativo",IF(AND(E34&lt;&gt;"",L34&lt;&gt;"",IFERROR(L34&lt;E34,FALSE)),"Controllare la data di esito",IF(AND(E34&lt;&gt;"",N34&lt;&gt;"",IFERROR(N34&lt;E34,FALSE)),"Controllare la data di ricezione",IF(AND(H34&lt;&gt;"",IFERROR(H34&gt;Parametri!$E$12,FALSE)),"Richiesta oltre il limite indicativo",IF(AND(M34&lt;&gt;"",H34&lt;&gt;"",IFERROR(M34&gt;H34,FALSE)),"Approvato oltre il richiesto",IF(AND(O34&lt;&gt;"",M34&lt;&gt;"",IFERROR(O34&gt;M34,FALSE)),"Ricevuto oltre l'approvato",IF(AND(Q34&lt;&gt;"",IFERROR(Q34&gt;Parametri!$E$14,FALSE)),"Richiesta aperta oltre la soglia",IF(AND(K34="Approvato",M34=""),"Inserire importo approvato",IF(AND(OR(K34="Parzialmente ricevuto",K34="Ricevuto"),OR(N34="",O34="")),"Completare ricezione",IF(AND(K34="Ricevuto",P34&lt;&gt;0),"Verificare residuo","")))))))))))</f>
        <v/>
      </c>
    </row>
    <row r="35" ht="20" customHeight="1">
      <c r="A35" s="17" t="n"/>
      <c r="B35" s="18" t="n"/>
      <c r="C35" s="17" t="n"/>
      <c r="D35" s="17" t="n"/>
      <c r="E35" s="38" t="n"/>
      <c r="F35" s="20" t="n"/>
      <c r="G35" s="39" t="n"/>
      <c r="H35" s="41">
        <f>IF(OR(A35="",F35="",G35=""),"",IFERROR(F35*G35,""))</f>
        <v/>
      </c>
      <c r="I35" s="18" t="n"/>
      <c r="J35" s="18" t="n"/>
      <c r="K35" s="17" t="n"/>
      <c r="L35" s="38" t="n"/>
      <c r="M35" s="39" t="n"/>
      <c r="N35" s="38" t="n"/>
      <c r="O35" s="39" t="n"/>
      <c r="P35" s="41">
        <f>IF(OR(A35="",M35=""),"",IFERROR(MAX(M35-IF(O35="",0,O35),0),""))</f>
        <v/>
      </c>
      <c r="Q35" s="26">
        <f>IF(OR(A35="",E35=""),"",IF(OR(K35="Ricevuto",K35="Rifiutato"),"",IFERROR(MAX(TODAY()-E35,0),"")))</f>
        <v/>
      </c>
      <c r="R35" s="27">
        <f>IF(A35="","",IF(C35&lt;&gt;"Sì","Verificare giustificativo",IF(AND(E35&lt;&gt;"",L35&lt;&gt;"",IFERROR(L35&lt;E35,FALSE)),"Controllare la data di esito",IF(AND(E35&lt;&gt;"",N35&lt;&gt;"",IFERROR(N35&lt;E35,FALSE)),"Controllare la data di ricezione",IF(AND(H35&lt;&gt;"",IFERROR(H35&gt;Parametri!$E$12,FALSE)),"Richiesta oltre il limite indicativo",IF(AND(M35&lt;&gt;"",H35&lt;&gt;"",IFERROR(M35&gt;H35,FALSE)),"Approvato oltre il richiesto",IF(AND(O35&lt;&gt;"",M35&lt;&gt;"",IFERROR(O35&gt;M35,FALSE)),"Ricevuto oltre l'approvato",IF(AND(Q35&lt;&gt;"",IFERROR(Q35&gt;Parametri!$E$14,FALSE)),"Richiesta aperta oltre la soglia",IF(AND(K35="Approvato",M35=""),"Inserire importo approvato",IF(AND(OR(K35="Parzialmente ricevuto",K35="Ricevuto"),OR(N35="",O35="")),"Completare ricezione",IF(AND(K35="Ricevuto",P35&lt;&gt;0),"Verificare residuo","")))))))))))</f>
        <v/>
      </c>
    </row>
    <row r="36" ht="20" customHeight="1">
      <c r="A36" s="17" t="n"/>
      <c r="B36" s="18" t="n"/>
      <c r="C36" s="17" t="n"/>
      <c r="D36" s="17" t="n"/>
      <c r="E36" s="38" t="n"/>
      <c r="F36" s="20" t="n"/>
      <c r="G36" s="39" t="n"/>
      <c r="H36" s="40">
        <f>IF(OR(A36="",F36="",G36=""),"",IFERROR(F36*G36,""))</f>
        <v/>
      </c>
      <c r="I36" s="18" t="n"/>
      <c r="J36" s="18" t="n"/>
      <c r="K36" s="17" t="n"/>
      <c r="L36" s="38" t="n"/>
      <c r="M36" s="39" t="n"/>
      <c r="N36" s="38" t="n"/>
      <c r="O36" s="39" t="n"/>
      <c r="P36" s="40">
        <f>IF(OR(A36="",M36=""),"",IFERROR(MAX(M36-IF(O36="",0,O36),0),""))</f>
        <v/>
      </c>
      <c r="Q36" s="23">
        <f>IF(OR(A36="",E36=""),"",IF(OR(K36="Ricevuto",K36="Rifiutato"),"",IFERROR(MAX(TODAY()-E36,0),"")))</f>
        <v/>
      </c>
      <c r="R36" s="24">
        <f>IF(A36="","",IF(C36&lt;&gt;"Sì","Verificare giustificativo",IF(AND(E36&lt;&gt;"",L36&lt;&gt;"",IFERROR(L36&lt;E36,FALSE)),"Controllare la data di esito",IF(AND(E36&lt;&gt;"",N36&lt;&gt;"",IFERROR(N36&lt;E36,FALSE)),"Controllare la data di ricezione",IF(AND(H36&lt;&gt;"",IFERROR(H36&gt;Parametri!$E$12,FALSE)),"Richiesta oltre il limite indicativo",IF(AND(M36&lt;&gt;"",H36&lt;&gt;"",IFERROR(M36&gt;H36,FALSE)),"Approvato oltre il richiesto",IF(AND(O36&lt;&gt;"",M36&lt;&gt;"",IFERROR(O36&gt;M36,FALSE)),"Ricevuto oltre l'approvato",IF(AND(Q36&lt;&gt;"",IFERROR(Q36&gt;Parametri!$E$14,FALSE)),"Richiesta aperta oltre la soglia",IF(AND(K36="Approvato",M36=""),"Inserire importo approvato",IF(AND(OR(K36="Parzialmente ricevuto",K36="Ricevuto"),OR(N36="",O36="")),"Completare ricezione",IF(AND(K36="Ricevuto",P36&lt;&gt;0),"Verificare residuo","")))))))))))</f>
        <v/>
      </c>
    </row>
    <row r="37" ht="20" customHeight="1">
      <c r="A37" s="17" t="n"/>
      <c r="B37" s="18" t="n"/>
      <c r="C37" s="17" t="n"/>
      <c r="D37" s="17" t="n"/>
      <c r="E37" s="38" t="n"/>
      <c r="F37" s="20" t="n"/>
      <c r="G37" s="39" t="n"/>
      <c r="H37" s="41">
        <f>IF(OR(A37="",F37="",G37=""),"",IFERROR(F37*G37,""))</f>
        <v/>
      </c>
      <c r="I37" s="18" t="n"/>
      <c r="J37" s="18" t="n"/>
      <c r="K37" s="17" t="n"/>
      <c r="L37" s="38" t="n"/>
      <c r="M37" s="39" t="n"/>
      <c r="N37" s="38" t="n"/>
      <c r="O37" s="39" t="n"/>
      <c r="P37" s="41">
        <f>IF(OR(A37="",M37=""),"",IFERROR(MAX(M37-IF(O37="",0,O37),0),""))</f>
        <v/>
      </c>
      <c r="Q37" s="26">
        <f>IF(OR(A37="",E37=""),"",IF(OR(K37="Ricevuto",K37="Rifiutato"),"",IFERROR(MAX(TODAY()-E37,0),"")))</f>
        <v/>
      </c>
      <c r="R37" s="27">
        <f>IF(A37="","",IF(C37&lt;&gt;"Sì","Verificare giustificativo",IF(AND(E37&lt;&gt;"",L37&lt;&gt;"",IFERROR(L37&lt;E37,FALSE)),"Controllare la data di esito",IF(AND(E37&lt;&gt;"",N37&lt;&gt;"",IFERROR(N37&lt;E37,FALSE)),"Controllare la data di ricezione",IF(AND(H37&lt;&gt;"",IFERROR(H37&gt;Parametri!$E$12,FALSE)),"Richiesta oltre il limite indicativo",IF(AND(M37&lt;&gt;"",H37&lt;&gt;"",IFERROR(M37&gt;H37,FALSE)),"Approvato oltre il richiesto",IF(AND(O37&lt;&gt;"",M37&lt;&gt;"",IFERROR(O37&gt;M37,FALSE)),"Ricevuto oltre l'approvato",IF(AND(Q37&lt;&gt;"",IFERROR(Q37&gt;Parametri!$E$14,FALSE)),"Richiesta aperta oltre la soglia",IF(AND(K37="Approvato",M37=""),"Inserire importo approvato",IF(AND(OR(K37="Parzialmente ricevuto",K37="Ricevuto"),OR(N37="",O37="")),"Completare ricezione",IF(AND(K37="Ricevuto",P37&lt;&gt;0),"Verificare residuo","")))))))))))</f>
        <v/>
      </c>
    </row>
    <row r="38" ht="20" customHeight="1">
      <c r="A38" s="17" t="n"/>
      <c r="B38" s="18" t="n"/>
      <c r="C38" s="17" t="n"/>
      <c r="D38" s="17" t="n"/>
      <c r="E38" s="38" t="n"/>
      <c r="F38" s="20" t="n"/>
      <c r="G38" s="39" t="n"/>
      <c r="H38" s="40">
        <f>IF(OR(A38="",F38="",G38=""),"",IFERROR(F38*G38,""))</f>
        <v/>
      </c>
      <c r="I38" s="18" t="n"/>
      <c r="J38" s="18" t="n"/>
      <c r="K38" s="17" t="n"/>
      <c r="L38" s="38" t="n"/>
      <c r="M38" s="39" t="n"/>
      <c r="N38" s="38" t="n"/>
      <c r="O38" s="39" t="n"/>
      <c r="P38" s="40">
        <f>IF(OR(A38="",M38=""),"",IFERROR(MAX(M38-IF(O38="",0,O38),0),""))</f>
        <v/>
      </c>
      <c r="Q38" s="23">
        <f>IF(OR(A38="",E38=""),"",IF(OR(K38="Ricevuto",K38="Rifiutato"),"",IFERROR(MAX(TODAY()-E38,0),"")))</f>
        <v/>
      </c>
      <c r="R38" s="24">
        <f>IF(A38="","",IF(C38&lt;&gt;"Sì","Verificare giustificativo",IF(AND(E38&lt;&gt;"",L38&lt;&gt;"",IFERROR(L38&lt;E38,FALSE)),"Controllare la data di esito",IF(AND(E38&lt;&gt;"",N38&lt;&gt;"",IFERROR(N38&lt;E38,FALSE)),"Controllare la data di ricezione",IF(AND(H38&lt;&gt;"",IFERROR(H38&gt;Parametri!$E$12,FALSE)),"Richiesta oltre il limite indicativo",IF(AND(M38&lt;&gt;"",H38&lt;&gt;"",IFERROR(M38&gt;H38,FALSE)),"Approvato oltre il richiesto",IF(AND(O38&lt;&gt;"",M38&lt;&gt;"",IFERROR(O38&gt;M38,FALSE)),"Ricevuto oltre l'approvato",IF(AND(Q38&lt;&gt;"",IFERROR(Q38&gt;Parametri!$E$14,FALSE)),"Richiesta aperta oltre la soglia",IF(AND(K38="Approvato",M38=""),"Inserire importo approvato",IF(AND(OR(K38="Parzialmente ricevuto",K38="Ricevuto"),OR(N38="",O38="")),"Completare ricezione",IF(AND(K38="Ricevuto",P38&lt;&gt;0),"Verificare residuo","")))))))))))</f>
        <v/>
      </c>
    </row>
    <row r="39" ht="20" customHeight="1">
      <c r="A39" s="17" t="n"/>
      <c r="B39" s="18" t="n"/>
      <c r="C39" s="17" t="n"/>
      <c r="D39" s="17" t="n"/>
      <c r="E39" s="38" t="n"/>
      <c r="F39" s="20" t="n"/>
      <c r="G39" s="39" t="n"/>
      <c r="H39" s="41">
        <f>IF(OR(A39="",F39="",G39=""),"",IFERROR(F39*G39,""))</f>
        <v/>
      </c>
      <c r="I39" s="18" t="n"/>
      <c r="J39" s="18" t="n"/>
      <c r="K39" s="17" t="n"/>
      <c r="L39" s="38" t="n"/>
      <c r="M39" s="39" t="n"/>
      <c r="N39" s="38" t="n"/>
      <c r="O39" s="39" t="n"/>
      <c r="P39" s="41">
        <f>IF(OR(A39="",M39=""),"",IFERROR(MAX(M39-IF(O39="",0,O39),0),""))</f>
        <v/>
      </c>
      <c r="Q39" s="26">
        <f>IF(OR(A39="",E39=""),"",IF(OR(K39="Ricevuto",K39="Rifiutato"),"",IFERROR(MAX(TODAY()-E39,0),"")))</f>
        <v/>
      </c>
      <c r="R39" s="27">
        <f>IF(A39="","",IF(C39&lt;&gt;"Sì","Verificare giustificativo",IF(AND(E39&lt;&gt;"",L39&lt;&gt;"",IFERROR(L39&lt;E39,FALSE)),"Controllare la data di esito",IF(AND(E39&lt;&gt;"",N39&lt;&gt;"",IFERROR(N39&lt;E39,FALSE)),"Controllare la data di ricezione",IF(AND(H39&lt;&gt;"",IFERROR(H39&gt;Parametri!$E$12,FALSE)),"Richiesta oltre il limite indicativo",IF(AND(M39&lt;&gt;"",H39&lt;&gt;"",IFERROR(M39&gt;H39,FALSE)),"Approvato oltre il richiesto",IF(AND(O39&lt;&gt;"",M39&lt;&gt;"",IFERROR(O39&gt;M39,FALSE)),"Ricevuto oltre l'approvato",IF(AND(Q39&lt;&gt;"",IFERROR(Q39&gt;Parametri!$E$14,FALSE)),"Richiesta aperta oltre la soglia",IF(AND(K39="Approvato",M39=""),"Inserire importo approvato",IF(AND(OR(K39="Parzialmente ricevuto",K39="Ricevuto"),OR(N39="",O39="")),"Completare ricezione",IF(AND(K39="Ricevuto",P39&lt;&gt;0),"Verificare residuo","")))))))))))</f>
        <v/>
      </c>
    </row>
    <row r="40" ht="20" customHeight="1">
      <c r="A40" s="17" t="n"/>
      <c r="B40" s="18" t="n"/>
      <c r="C40" s="17" t="n"/>
      <c r="D40" s="17" t="n"/>
      <c r="E40" s="38" t="n"/>
      <c r="F40" s="20" t="n"/>
      <c r="G40" s="39" t="n"/>
      <c r="H40" s="40">
        <f>IF(OR(A40="",F40="",G40=""),"",IFERROR(F40*G40,""))</f>
        <v/>
      </c>
      <c r="I40" s="18" t="n"/>
      <c r="J40" s="18" t="n"/>
      <c r="K40" s="17" t="n"/>
      <c r="L40" s="38" t="n"/>
      <c r="M40" s="39" t="n"/>
      <c r="N40" s="38" t="n"/>
      <c r="O40" s="39" t="n"/>
      <c r="P40" s="40">
        <f>IF(OR(A40="",M40=""),"",IFERROR(MAX(M40-IF(O40="",0,O40),0),""))</f>
        <v/>
      </c>
      <c r="Q40" s="23">
        <f>IF(OR(A40="",E40=""),"",IF(OR(K40="Ricevuto",K40="Rifiutato"),"",IFERROR(MAX(TODAY()-E40,0),"")))</f>
        <v/>
      </c>
      <c r="R40" s="24">
        <f>IF(A40="","",IF(C40&lt;&gt;"Sì","Verificare giustificativo",IF(AND(E40&lt;&gt;"",L40&lt;&gt;"",IFERROR(L40&lt;E40,FALSE)),"Controllare la data di esito",IF(AND(E40&lt;&gt;"",N40&lt;&gt;"",IFERROR(N40&lt;E40,FALSE)),"Controllare la data di ricezione",IF(AND(H40&lt;&gt;"",IFERROR(H40&gt;Parametri!$E$12,FALSE)),"Richiesta oltre il limite indicativo",IF(AND(M40&lt;&gt;"",H40&lt;&gt;"",IFERROR(M40&gt;H40,FALSE)),"Approvato oltre il richiesto",IF(AND(O40&lt;&gt;"",M40&lt;&gt;"",IFERROR(O40&gt;M40,FALSE)),"Ricevuto oltre l'approvato",IF(AND(Q40&lt;&gt;"",IFERROR(Q40&gt;Parametri!$E$14,FALSE)),"Richiesta aperta oltre la soglia",IF(AND(K40="Approvato",M40=""),"Inserire importo approvato",IF(AND(OR(K40="Parzialmente ricevuto",K40="Ricevuto"),OR(N40="",O40="")),"Completare ricezione",IF(AND(K40="Ricevuto",P40&lt;&gt;0),"Verificare residuo","")))))))))))</f>
        <v/>
      </c>
    </row>
    <row r="41" ht="20" customHeight="1">
      <c r="A41" s="17" t="n"/>
      <c r="B41" s="18" t="n"/>
      <c r="C41" s="17" t="n"/>
      <c r="D41" s="17" t="n"/>
      <c r="E41" s="38" t="n"/>
      <c r="F41" s="20" t="n"/>
      <c r="G41" s="39" t="n"/>
      <c r="H41" s="41">
        <f>IF(OR(A41="",F41="",G41=""),"",IFERROR(F41*G41,""))</f>
        <v/>
      </c>
      <c r="I41" s="18" t="n"/>
      <c r="J41" s="18" t="n"/>
      <c r="K41" s="17" t="n"/>
      <c r="L41" s="38" t="n"/>
      <c r="M41" s="39" t="n"/>
      <c r="N41" s="38" t="n"/>
      <c r="O41" s="39" t="n"/>
      <c r="P41" s="41">
        <f>IF(OR(A41="",M41=""),"",IFERROR(MAX(M41-IF(O41="",0,O41),0),""))</f>
        <v/>
      </c>
      <c r="Q41" s="26">
        <f>IF(OR(A41="",E41=""),"",IF(OR(K41="Ricevuto",K41="Rifiutato"),"",IFERROR(MAX(TODAY()-E41,0),"")))</f>
        <v/>
      </c>
      <c r="R41" s="27">
        <f>IF(A41="","",IF(C41&lt;&gt;"Sì","Verificare giustificativo",IF(AND(E41&lt;&gt;"",L41&lt;&gt;"",IFERROR(L41&lt;E41,FALSE)),"Controllare la data di esito",IF(AND(E41&lt;&gt;"",N41&lt;&gt;"",IFERROR(N41&lt;E41,FALSE)),"Controllare la data di ricezione",IF(AND(H41&lt;&gt;"",IFERROR(H41&gt;Parametri!$E$12,FALSE)),"Richiesta oltre il limite indicativo",IF(AND(M41&lt;&gt;"",H41&lt;&gt;"",IFERROR(M41&gt;H41,FALSE)),"Approvato oltre il richiesto",IF(AND(O41&lt;&gt;"",M41&lt;&gt;"",IFERROR(O41&gt;M41,FALSE)),"Ricevuto oltre l'approvato",IF(AND(Q41&lt;&gt;"",IFERROR(Q41&gt;Parametri!$E$14,FALSE)),"Richiesta aperta oltre la soglia",IF(AND(K41="Approvato",M41=""),"Inserire importo approvato",IF(AND(OR(K41="Parzialmente ricevuto",K41="Ricevuto"),OR(N41="",O41="")),"Completare ricezione",IF(AND(K41="Ricevuto",P41&lt;&gt;0),"Verificare residuo","")))))))))))</f>
        <v/>
      </c>
    </row>
    <row r="42" ht="20" customHeight="1">
      <c r="A42" s="17" t="n"/>
      <c r="B42" s="18" t="n"/>
      <c r="C42" s="17" t="n"/>
      <c r="D42" s="17" t="n"/>
      <c r="E42" s="38" t="n"/>
      <c r="F42" s="20" t="n"/>
      <c r="G42" s="39" t="n"/>
      <c r="H42" s="40">
        <f>IF(OR(A42="",F42="",G42=""),"",IFERROR(F42*G42,""))</f>
        <v/>
      </c>
      <c r="I42" s="18" t="n"/>
      <c r="J42" s="18" t="n"/>
      <c r="K42" s="17" t="n"/>
      <c r="L42" s="38" t="n"/>
      <c r="M42" s="39" t="n"/>
      <c r="N42" s="38" t="n"/>
      <c r="O42" s="39" t="n"/>
      <c r="P42" s="40">
        <f>IF(OR(A42="",M42=""),"",IFERROR(MAX(M42-IF(O42="",0,O42),0),""))</f>
        <v/>
      </c>
      <c r="Q42" s="23">
        <f>IF(OR(A42="",E42=""),"",IF(OR(K42="Ricevuto",K42="Rifiutato"),"",IFERROR(MAX(TODAY()-E42,0),"")))</f>
        <v/>
      </c>
      <c r="R42" s="24">
        <f>IF(A42="","",IF(C42&lt;&gt;"Sì","Verificare giustificativo",IF(AND(E42&lt;&gt;"",L42&lt;&gt;"",IFERROR(L42&lt;E42,FALSE)),"Controllare la data di esito",IF(AND(E42&lt;&gt;"",N42&lt;&gt;"",IFERROR(N42&lt;E42,FALSE)),"Controllare la data di ricezione",IF(AND(H42&lt;&gt;"",IFERROR(H42&gt;Parametri!$E$12,FALSE)),"Richiesta oltre il limite indicativo",IF(AND(M42&lt;&gt;"",H42&lt;&gt;"",IFERROR(M42&gt;H42,FALSE)),"Approvato oltre il richiesto",IF(AND(O42&lt;&gt;"",M42&lt;&gt;"",IFERROR(O42&gt;M42,FALSE)),"Ricevuto oltre l'approvato",IF(AND(Q42&lt;&gt;"",IFERROR(Q42&gt;Parametri!$E$14,FALSE)),"Richiesta aperta oltre la soglia",IF(AND(K42="Approvato",M42=""),"Inserire importo approvato",IF(AND(OR(K42="Parzialmente ricevuto",K42="Ricevuto"),OR(N42="",O42="")),"Completare ricezione",IF(AND(K42="Ricevuto",P42&lt;&gt;0),"Verificare residuo","")))))))))))</f>
        <v/>
      </c>
    </row>
    <row r="43" ht="20" customHeight="1">
      <c r="A43" s="17" t="n"/>
      <c r="B43" s="18" t="n"/>
      <c r="C43" s="17" t="n"/>
      <c r="D43" s="17" t="n"/>
      <c r="E43" s="38" t="n"/>
      <c r="F43" s="20" t="n"/>
      <c r="G43" s="39" t="n"/>
      <c r="H43" s="41">
        <f>IF(OR(A43="",F43="",G43=""),"",IFERROR(F43*G43,""))</f>
        <v/>
      </c>
      <c r="I43" s="18" t="n"/>
      <c r="J43" s="18" t="n"/>
      <c r="K43" s="17" t="n"/>
      <c r="L43" s="38" t="n"/>
      <c r="M43" s="39" t="n"/>
      <c r="N43" s="38" t="n"/>
      <c r="O43" s="39" t="n"/>
      <c r="P43" s="41">
        <f>IF(OR(A43="",M43=""),"",IFERROR(MAX(M43-IF(O43="",0,O43),0),""))</f>
        <v/>
      </c>
      <c r="Q43" s="26">
        <f>IF(OR(A43="",E43=""),"",IF(OR(K43="Ricevuto",K43="Rifiutato"),"",IFERROR(MAX(TODAY()-E43,0),"")))</f>
        <v/>
      </c>
      <c r="R43" s="27">
        <f>IF(A43="","",IF(C43&lt;&gt;"Sì","Verificare giustificativo",IF(AND(E43&lt;&gt;"",L43&lt;&gt;"",IFERROR(L43&lt;E43,FALSE)),"Controllare la data di esito",IF(AND(E43&lt;&gt;"",N43&lt;&gt;"",IFERROR(N43&lt;E43,FALSE)),"Controllare la data di ricezione",IF(AND(H43&lt;&gt;"",IFERROR(H43&gt;Parametri!$E$12,FALSE)),"Richiesta oltre il limite indicativo",IF(AND(M43&lt;&gt;"",H43&lt;&gt;"",IFERROR(M43&gt;H43,FALSE)),"Approvato oltre il richiesto",IF(AND(O43&lt;&gt;"",M43&lt;&gt;"",IFERROR(O43&gt;M43,FALSE)),"Ricevuto oltre l'approvato",IF(AND(Q43&lt;&gt;"",IFERROR(Q43&gt;Parametri!$E$14,FALSE)),"Richiesta aperta oltre la soglia",IF(AND(K43="Approvato",M43=""),"Inserire importo approvato",IF(AND(OR(K43="Parzialmente ricevuto",K43="Ricevuto"),OR(N43="",O43="")),"Completare ricezione",IF(AND(K43="Ricevuto",P43&lt;&gt;0),"Verificare residuo","")))))))))))</f>
        <v/>
      </c>
    </row>
    <row r="44" ht="20" customHeight="1">
      <c r="A44" s="17" t="n"/>
      <c r="B44" s="18" t="n"/>
      <c r="C44" s="17" t="n"/>
      <c r="D44" s="17" t="n"/>
      <c r="E44" s="38" t="n"/>
      <c r="F44" s="20" t="n"/>
      <c r="G44" s="39" t="n"/>
      <c r="H44" s="40">
        <f>IF(OR(A44="",F44="",G44=""),"",IFERROR(F44*G44,""))</f>
        <v/>
      </c>
      <c r="I44" s="18" t="n"/>
      <c r="J44" s="18" t="n"/>
      <c r="K44" s="17" t="n"/>
      <c r="L44" s="38" t="n"/>
      <c r="M44" s="39" t="n"/>
      <c r="N44" s="38" t="n"/>
      <c r="O44" s="39" t="n"/>
      <c r="P44" s="40">
        <f>IF(OR(A44="",M44=""),"",IFERROR(MAX(M44-IF(O44="",0,O44),0),""))</f>
        <v/>
      </c>
      <c r="Q44" s="23">
        <f>IF(OR(A44="",E44=""),"",IF(OR(K44="Ricevuto",K44="Rifiutato"),"",IFERROR(MAX(TODAY()-E44,0),"")))</f>
        <v/>
      </c>
      <c r="R44" s="24">
        <f>IF(A44="","",IF(C44&lt;&gt;"Sì","Verificare giustificativo",IF(AND(E44&lt;&gt;"",L44&lt;&gt;"",IFERROR(L44&lt;E44,FALSE)),"Controllare la data di esito",IF(AND(E44&lt;&gt;"",N44&lt;&gt;"",IFERROR(N44&lt;E44,FALSE)),"Controllare la data di ricezione",IF(AND(H44&lt;&gt;"",IFERROR(H44&gt;Parametri!$E$12,FALSE)),"Richiesta oltre il limite indicativo",IF(AND(M44&lt;&gt;"",H44&lt;&gt;"",IFERROR(M44&gt;H44,FALSE)),"Approvato oltre il richiesto",IF(AND(O44&lt;&gt;"",M44&lt;&gt;"",IFERROR(O44&gt;M44,FALSE)),"Ricevuto oltre l'approvato",IF(AND(Q44&lt;&gt;"",IFERROR(Q44&gt;Parametri!$E$14,FALSE)),"Richiesta aperta oltre la soglia",IF(AND(K44="Approvato",M44=""),"Inserire importo approvato",IF(AND(OR(K44="Parzialmente ricevuto",K44="Ricevuto"),OR(N44="",O44="")),"Completare ricezione",IF(AND(K44="Ricevuto",P44&lt;&gt;0),"Verificare residuo","")))))))))))</f>
        <v/>
      </c>
    </row>
    <row r="45" ht="20" customHeight="1">
      <c r="A45" s="17" t="n"/>
      <c r="B45" s="18" t="n"/>
      <c r="C45" s="17" t="n"/>
      <c r="D45" s="17" t="n"/>
      <c r="E45" s="38" t="n"/>
      <c r="F45" s="20" t="n"/>
      <c r="G45" s="39" t="n"/>
      <c r="H45" s="41">
        <f>IF(OR(A45="",F45="",G45=""),"",IFERROR(F45*G45,""))</f>
        <v/>
      </c>
      <c r="I45" s="18" t="n"/>
      <c r="J45" s="18" t="n"/>
      <c r="K45" s="17" t="n"/>
      <c r="L45" s="38" t="n"/>
      <c r="M45" s="39" t="n"/>
      <c r="N45" s="38" t="n"/>
      <c r="O45" s="39" t="n"/>
      <c r="P45" s="41">
        <f>IF(OR(A45="",M45=""),"",IFERROR(MAX(M45-IF(O45="",0,O45),0),""))</f>
        <v/>
      </c>
      <c r="Q45" s="26">
        <f>IF(OR(A45="",E45=""),"",IF(OR(K45="Ricevuto",K45="Rifiutato"),"",IFERROR(MAX(TODAY()-E45,0),"")))</f>
        <v/>
      </c>
      <c r="R45" s="27">
        <f>IF(A45="","",IF(C45&lt;&gt;"Sì","Verificare giustificativo",IF(AND(E45&lt;&gt;"",L45&lt;&gt;"",IFERROR(L45&lt;E45,FALSE)),"Controllare la data di esito",IF(AND(E45&lt;&gt;"",N45&lt;&gt;"",IFERROR(N45&lt;E45,FALSE)),"Controllare la data di ricezione",IF(AND(H45&lt;&gt;"",IFERROR(H45&gt;Parametri!$E$12,FALSE)),"Richiesta oltre il limite indicativo",IF(AND(M45&lt;&gt;"",H45&lt;&gt;"",IFERROR(M45&gt;H45,FALSE)),"Approvato oltre il richiesto",IF(AND(O45&lt;&gt;"",M45&lt;&gt;"",IFERROR(O45&gt;M45,FALSE)),"Ricevuto oltre l'approvato",IF(AND(Q45&lt;&gt;"",IFERROR(Q45&gt;Parametri!$E$14,FALSE)),"Richiesta aperta oltre la soglia",IF(AND(K45="Approvato",M45=""),"Inserire importo approvato",IF(AND(OR(K45="Parzialmente ricevuto",K45="Ricevuto"),OR(N45="",O45="")),"Completare ricezione",IF(AND(K45="Ricevuto",P45&lt;&gt;0),"Verificare residuo","")))))))))))</f>
        <v/>
      </c>
    </row>
    <row r="46" ht="20" customHeight="1">
      <c r="A46" s="17" t="n"/>
      <c r="B46" s="18" t="n"/>
      <c r="C46" s="17" t="n"/>
      <c r="D46" s="17" t="n"/>
      <c r="E46" s="38" t="n"/>
      <c r="F46" s="20" t="n"/>
      <c r="G46" s="39" t="n"/>
      <c r="H46" s="40">
        <f>IF(OR(A46="",F46="",G46=""),"",IFERROR(F46*G46,""))</f>
        <v/>
      </c>
      <c r="I46" s="18" t="n"/>
      <c r="J46" s="18" t="n"/>
      <c r="K46" s="17" t="n"/>
      <c r="L46" s="38" t="n"/>
      <c r="M46" s="39" t="n"/>
      <c r="N46" s="38" t="n"/>
      <c r="O46" s="39" t="n"/>
      <c r="P46" s="40">
        <f>IF(OR(A46="",M46=""),"",IFERROR(MAX(M46-IF(O46="",0,O46),0),""))</f>
        <v/>
      </c>
      <c r="Q46" s="23">
        <f>IF(OR(A46="",E46=""),"",IF(OR(K46="Ricevuto",K46="Rifiutato"),"",IFERROR(MAX(TODAY()-E46,0),"")))</f>
        <v/>
      </c>
      <c r="R46" s="24">
        <f>IF(A46="","",IF(C46&lt;&gt;"Sì","Verificare giustificativo",IF(AND(E46&lt;&gt;"",L46&lt;&gt;"",IFERROR(L46&lt;E46,FALSE)),"Controllare la data di esito",IF(AND(E46&lt;&gt;"",N46&lt;&gt;"",IFERROR(N46&lt;E46,FALSE)),"Controllare la data di ricezione",IF(AND(H46&lt;&gt;"",IFERROR(H46&gt;Parametri!$E$12,FALSE)),"Richiesta oltre il limite indicativo",IF(AND(M46&lt;&gt;"",H46&lt;&gt;"",IFERROR(M46&gt;H46,FALSE)),"Approvato oltre il richiesto",IF(AND(O46&lt;&gt;"",M46&lt;&gt;"",IFERROR(O46&gt;M46,FALSE)),"Ricevuto oltre l'approvato",IF(AND(Q46&lt;&gt;"",IFERROR(Q46&gt;Parametri!$E$14,FALSE)),"Richiesta aperta oltre la soglia",IF(AND(K46="Approvato",M46=""),"Inserire importo approvato",IF(AND(OR(K46="Parzialmente ricevuto",K46="Ricevuto"),OR(N46="",O46="")),"Completare ricezione",IF(AND(K46="Ricevuto",P46&lt;&gt;0),"Verificare residuo","")))))))))))</f>
        <v/>
      </c>
    </row>
    <row r="47" ht="20" customHeight="1">
      <c r="A47" s="17" t="n"/>
      <c r="B47" s="18" t="n"/>
      <c r="C47" s="17" t="n"/>
      <c r="D47" s="17" t="n"/>
      <c r="E47" s="38" t="n"/>
      <c r="F47" s="20" t="n"/>
      <c r="G47" s="39" t="n"/>
      <c r="H47" s="41">
        <f>IF(OR(A47="",F47="",G47=""),"",IFERROR(F47*G47,""))</f>
        <v/>
      </c>
      <c r="I47" s="18" t="n"/>
      <c r="J47" s="18" t="n"/>
      <c r="K47" s="17" t="n"/>
      <c r="L47" s="38" t="n"/>
      <c r="M47" s="39" t="n"/>
      <c r="N47" s="38" t="n"/>
      <c r="O47" s="39" t="n"/>
      <c r="P47" s="41">
        <f>IF(OR(A47="",M47=""),"",IFERROR(MAX(M47-IF(O47="",0,O47),0),""))</f>
        <v/>
      </c>
      <c r="Q47" s="26">
        <f>IF(OR(A47="",E47=""),"",IF(OR(K47="Ricevuto",K47="Rifiutato"),"",IFERROR(MAX(TODAY()-E47,0),"")))</f>
        <v/>
      </c>
      <c r="R47" s="27">
        <f>IF(A47="","",IF(C47&lt;&gt;"Sì","Verificare giustificativo",IF(AND(E47&lt;&gt;"",L47&lt;&gt;"",IFERROR(L47&lt;E47,FALSE)),"Controllare la data di esito",IF(AND(E47&lt;&gt;"",N47&lt;&gt;"",IFERROR(N47&lt;E47,FALSE)),"Controllare la data di ricezione",IF(AND(H47&lt;&gt;"",IFERROR(H47&gt;Parametri!$E$12,FALSE)),"Richiesta oltre il limite indicativo",IF(AND(M47&lt;&gt;"",H47&lt;&gt;"",IFERROR(M47&gt;H47,FALSE)),"Approvato oltre il richiesto",IF(AND(O47&lt;&gt;"",M47&lt;&gt;"",IFERROR(O47&gt;M47,FALSE)),"Ricevuto oltre l'approvato",IF(AND(Q47&lt;&gt;"",IFERROR(Q47&gt;Parametri!$E$14,FALSE)),"Richiesta aperta oltre la soglia",IF(AND(K47="Approvato",M47=""),"Inserire importo approvato",IF(AND(OR(K47="Parzialmente ricevuto",K47="Ricevuto"),OR(N47="",O47="")),"Completare ricezione",IF(AND(K47="Ricevuto",P47&lt;&gt;0),"Verificare residuo","")))))))))))</f>
        <v/>
      </c>
    </row>
    <row r="48" ht="20" customHeight="1">
      <c r="A48" s="17" t="n"/>
      <c r="B48" s="18" t="n"/>
      <c r="C48" s="17" t="n"/>
      <c r="D48" s="17" t="n"/>
      <c r="E48" s="38" t="n"/>
      <c r="F48" s="20" t="n"/>
      <c r="G48" s="39" t="n"/>
      <c r="H48" s="40">
        <f>IF(OR(A48="",F48="",G48=""),"",IFERROR(F48*G48,""))</f>
        <v/>
      </c>
      <c r="I48" s="18" t="n"/>
      <c r="J48" s="18" t="n"/>
      <c r="K48" s="17" t="n"/>
      <c r="L48" s="38" t="n"/>
      <c r="M48" s="39" t="n"/>
      <c r="N48" s="38" t="n"/>
      <c r="O48" s="39" t="n"/>
      <c r="P48" s="40">
        <f>IF(OR(A48="",M48=""),"",IFERROR(MAX(M48-IF(O48="",0,O48),0),""))</f>
        <v/>
      </c>
      <c r="Q48" s="23">
        <f>IF(OR(A48="",E48=""),"",IF(OR(K48="Ricevuto",K48="Rifiutato"),"",IFERROR(MAX(TODAY()-E48,0),"")))</f>
        <v/>
      </c>
      <c r="R48" s="24">
        <f>IF(A48="","",IF(C48&lt;&gt;"Sì","Verificare giustificativo",IF(AND(E48&lt;&gt;"",L48&lt;&gt;"",IFERROR(L48&lt;E48,FALSE)),"Controllare la data di esito",IF(AND(E48&lt;&gt;"",N48&lt;&gt;"",IFERROR(N48&lt;E48,FALSE)),"Controllare la data di ricezione",IF(AND(H48&lt;&gt;"",IFERROR(H48&gt;Parametri!$E$12,FALSE)),"Richiesta oltre il limite indicativo",IF(AND(M48&lt;&gt;"",H48&lt;&gt;"",IFERROR(M48&gt;H48,FALSE)),"Approvato oltre il richiesto",IF(AND(O48&lt;&gt;"",M48&lt;&gt;"",IFERROR(O48&gt;M48,FALSE)),"Ricevuto oltre l'approvato",IF(AND(Q48&lt;&gt;"",IFERROR(Q48&gt;Parametri!$E$14,FALSE)),"Richiesta aperta oltre la soglia",IF(AND(K48="Approvato",M48=""),"Inserire importo approvato",IF(AND(OR(K48="Parzialmente ricevuto",K48="Ricevuto"),OR(N48="",O48="")),"Completare ricezione",IF(AND(K48="Ricevuto",P48&lt;&gt;0),"Verificare residuo","")))))))))))</f>
        <v/>
      </c>
    </row>
    <row r="49" ht="20" customHeight="1">
      <c r="A49" s="17" t="n"/>
      <c r="B49" s="18" t="n"/>
      <c r="C49" s="17" t="n"/>
      <c r="D49" s="17" t="n"/>
      <c r="E49" s="38" t="n"/>
      <c r="F49" s="20" t="n"/>
      <c r="G49" s="39" t="n"/>
      <c r="H49" s="41">
        <f>IF(OR(A49="",F49="",G49=""),"",IFERROR(F49*G49,""))</f>
        <v/>
      </c>
      <c r="I49" s="18" t="n"/>
      <c r="J49" s="18" t="n"/>
      <c r="K49" s="17" t="n"/>
      <c r="L49" s="38" t="n"/>
      <c r="M49" s="39" t="n"/>
      <c r="N49" s="38" t="n"/>
      <c r="O49" s="39" t="n"/>
      <c r="P49" s="41">
        <f>IF(OR(A49="",M49=""),"",IFERROR(MAX(M49-IF(O49="",0,O49),0),""))</f>
        <v/>
      </c>
      <c r="Q49" s="26">
        <f>IF(OR(A49="",E49=""),"",IF(OR(K49="Ricevuto",K49="Rifiutato"),"",IFERROR(MAX(TODAY()-E49,0),"")))</f>
        <v/>
      </c>
      <c r="R49" s="27">
        <f>IF(A49="","",IF(C49&lt;&gt;"Sì","Verificare giustificativo",IF(AND(E49&lt;&gt;"",L49&lt;&gt;"",IFERROR(L49&lt;E49,FALSE)),"Controllare la data di esito",IF(AND(E49&lt;&gt;"",N49&lt;&gt;"",IFERROR(N49&lt;E49,FALSE)),"Controllare la data di ricezione",IF(AND(H49&lt;&gt;"",IFERROR(H49&gt;Parametri!$E$12,FALSE)),"Richiesta oltre il limite indicativo",IF(AND(M49&lt;&gt;"",H49&lt;&gt;"",IFERROR(M49&gt;H49,FALSE)),"Approvato oltre il richiesto",IF(AND(O49&lt;&gt;"",M49&lt;&gt;"",IFERROR(O49&gt;M49,FALSE)),"Ricevuto oltre l'approvato",IF(AND(Q49&lt;&gt;"",IFERROR(Q49&gt;Parametri!$E$14,FALSE)),"Richiesta aperta oltre la soglia",IF(AND(K49="Approvato",M49=""),"Inserire importo approvato",IF(AND(OR(K49="Parzialmente ricevuto",K49="Ricevuto"),OR(N49="",O49="")),"Completare ricezione",IF(AND(K49="Ricevuto",P49&lt;&gt;0),"Verificare residuo","")))))))))))</f>
        <v/>
      </c>
    </row>
    <row r="50" ht="20" customHeight="1">
      <c r="A50" s="17" t="n"/>
      <c r="B50" s="18" t="n"/>
      <c r="C50" s="17" t="n"/>
      <c r="D50" s="17" t="n"/>
      <c r="E50" s="38" t="n"/>
      <c r="F50" s="20" t="n"/>
      <c r="G50" s="39" t="n"/>
      <c r="H50" s="40">
        <f>IF(OR(A50="",F50="",G50=""),"",IFERROR(F50*G50,""))</f>
        <v/>
      </c>
      <c r="I50" s="18" t="n"/>
      <c r="J50" s="18" t="n"/>
      <c r="K50" s="17" t="n"/>
      <c r="L50" s="38" t="n"/>
      <c r="M50" s="39" t="n"/>
      <c r="N50" s="38" t="n"/>
      <c r="O50" s="39" t="n"/>
      <c r="P50" s="40">
        <f>IF(OR(A50="",M50=""),"",IFERROR(MAX(M50-IF(O50="",0,O50),0),""))</f>
        <v/>
      </c>
      <c r="Q50" s="23">
        <f>IF(OR(A50="",E50=""),"",IF(OR(K50="Ricevuto",K50="Rifiutato"),"",IFERROR(MAX(TODAY()-E50,0),"")))</f>
        <v/>
      </c>
      <c r="R50" s="24">
        <f>IF(A50="","",IF(C50&lt;&gt;"Sì","Verificare giustificativo",IF(AND(E50&lt;&gt;"",L50&lt;&gt;"",IFERROR(L50&lt;E50,FALSE)),"Controllare la data di esito",IF(AND(E50&lt;&gt;"",N50&lt;&gt;"",IFERROR(N50&lt;E50,FALSE)),"Controllare la data di ricezione",IF(AND(H50&lt;&gt;"",IFERROR(H50&gt;Parametri!$E$12,FALSE)),"Richiesta oltre il limite indicativo",IF(AND(M50&lt;&gt;"",H50&lt;&gt;"",IFERROR(M50&gt;H50,FALSE)),"Approvato oltre il richiesto",IF(AND(O50&lt;&gt;"",M50&lt;&gt;"",IFERROR(O50&gt;M50,FALSE)),"Ricevuto oltre l'approvato",IF(AND(Q50&lt;&gt;"",IFERROR(Q50&gt;Parametri!$E$14,FALSE)),"Richiesta aperta oltre la soglia",IF(AND(K50="Approvato",M50=""),"Inserire importo approvato",IF(AND(OR(K50="Parzialmente ricevuto",K50="Ricevuto"),OR(N50="",O50="")),"Completare ricezione",IF(AND(K50="Ricevuto",P50&lt;&gt;0),"Verificare residuo","")))))))))))</f>
        <v/>
      </c>
    </row>
    <row r="51" ht="20" customHeight="1">
      <c r="A51" s="17" t="n"/>
      <c r="B51" s="18" t="n"/>
      <c r="C51" s="17" t="n"/>
      <c r="D51" s="17" t="n"/>
      <c r="E51" s="38" t="n"/>
      <c r="F51" s="20" t="n"/>
      <c r="G51" s="39" t="n"/>
      <c r="H51" s="41">
        <f>IF(OR(A51="",F51="",G51=""),"",IFERROR(F51*G51,""))</f>
        <v/>
      </c>
      <c r="I51" s="18" t="n"/>
      <c r="J51" s="18" t="n"/>
      <c r="K51" s="17" t="n"/>
      <c r="L51" s="38" t="n"/>
      <c r="M51" s="39" t="n"/>
      <c r="N51" s="38" t="n"/>
      <c r="O51" s="39" t="n"/>
      <c r="P51" s="41">
        <f>IF(OR(A51="",M51=""),"",IFERROR(MAX(M51-IF(O51="",0,O51),0),""))</f>
        <v/>
      </c>
      <c r="Q51" s="26">
        <f>IF(OR(A51="",E51=""),"",IF(OR(K51="Ricevuto",K51="Rifiutato"),"",IFERROR(MAX(TODAY()-E51,0),"")))</f>
        <v/>
      </c>
      <c r="R51" s="27">
        <f>IF(A51="","",IF(C51&lt;&gt;"Sì","Verificare giustificativo",IF(AND(E51&lt;&gt;"",L51&lt;&gt;"",IFERROR(L51&lt;E51,FALSE)),"Controllare la data di esito",IF(AND(E51&lt;&gt;"",N51&lt;&gt;"",IFERROR(N51&lt;E51,FALSE)),"Controllare la data di ricezione",IF(AND(H51&lt;&gt;"",IFERROR(H51&gt;Parametri!$E$12,FALSE)),"Richiesta oltre il limite indicativo",IF(AND(M51&lt;&gt;"",H51&lt;&gt;"",IFERROR(M51&gt;H51,FALSE)),"Approvato oltre il richiesto",IF(AND(O51&lt;&gt;"",M51&lt;&gt;"",IFERROR(O51&gt;M51,FALSE)),"Ricevuto oltre l'approvato",IF(AND(Q51&lt;&gt;"",IFERROR(Q51&gt;Parametri!$E$14,FALSE)),"Richiesta aperta oltre la soglia",IF(AND(K51="Approvato",M51=""),"Inserire importo approvato",IF(AND(OR(K51="Parzialmente ricevuto",K51="Ricevuto"),OR(N51="",O51="")),"Completare ricezione",IF(AND(K51="Ricevuto",P51&lt;&gt;0),"Verificare residuo","")))))))))))</f>
        <v/>
      </c>
    </row>
    <row r="52" ht="20" customHeight="1">
      <c r="A52" s="17" t="n"/>
      <c r="B52" s="18" t="n"/>
      <c r="C52" s="17" t="n"/>
      <c r="D52" s="17" t="n"/>
      <c r="E52" s="38" t="n"/>
      <c r="F52" s="20" t="n"/>
      <c r="G52" s="39" t="n"/>
      <c r="H52" s="40">
        <f>IF(OR(A52="",F52="",G52=""),"",IFERROR(F52*G52,""))</f>
        <v/>
      </c>
      <c r="I52" s="18" t="n"/>
      <c r="J52" s="18" t="n"/>
      <c r="K52" s="17" t="n"/>
      <c r="L52" s="38" t="n"/>
      <c r="M52" s="39" t="n"/>
      <c r="N52" s="38" t="n"/>
      <c r="O52" s="39" t="n"/>
      <c r="P52" s="40">
        <f>IF(OR(A52="",M52=""),"",IFERROR(MAX(M52-IF(O52="",0,O52),0),""))</f>
        <v/>
      </c>
      <c r="Q52" s="23">
        <f>IF(OR(A52="",E52=""),"",IF(OR(K52="Ricevuto",K52="Rifiutato"),"",IFERROR(MAX(TODAY()-E52,0),"")))</f>
        <v/>
      </c>
      <c r="R52" s="24">
        <f>IF(A52="","",IF(C52&lt;&gt;"Sì","Verificare giustificativo",IF(AND(E52&lt;&gt;"",L52&lt;&gt;"",IFERROR(L52&lt;E52,FALSE)),"Controllare la data di esito",IF(AND(E52&lt;&gt;"",N52&lt;&gt;"",IFERROR(N52&lt;E52,FALSE)),"Controllare la data di ricezione",IF(AND(H52&lt;&gt;"",IFERROR(H52&gt;Parametri!$E$12,FALSE)),"Richiesta oltre il limite indicativo",IF(AND(M52&lt;&gt;"",H52&lt;&gt;"",IFERROR(M52&gt;H52,FALSE)),"Approvato oltre il richiesto",IF(AND(O52&lt;&gt;"",M52&lt;&gt;"",IFERROR(O52&gt;M52,FALSE)),"Ricevuto oltre l'approvato",IF(AND(Q52&lt;&gt;"",IFERROR(Q52&gt;Parametri!$E$14,FALSE)),"Richiesta aperta oltre la soglia",IF(AND(K52="Approvato",M52=""),"Inserire importo approvato",IF(AND(OR(K52="Parzialmente ricevuto",K52="Ricevuto"),OR(N52="",O52="")),"Completare ricezione",IF(AND(K52="Ricevuto",P52&lt;&gt;0),"Verificare residuo","")))))))))))</f>
        <v/>
      </c>
    </row>
    <row r="53" ht="20" customHeight="1">
      <c r="A53" s="17" t="n"/>
      <c r="B53" s="18" t="n"/>
      <c r="C53" s="17" t="n"/>
      <c r="D53" s="17" t="n"/>
      <c r="E53" s="38" t="n"/>
      <c r="F53" s="20" t="n"/>
      <c r="G53" s="39" t="n"/>
      <c r="H53" s="41">
        <f>IF(OR(A53="",F53="",G53=""),"",IFERROR(F53*G53,""))</f>
        <v/>
      </c>
      <c r="I53" s="18" t="n"/>
      <c r="J53" s="18" t="n"/>
      <c r="K53" s="17" t="n"/>
      <c r="L53" s="38" t="n"/>
      <c r="M53" s="39" t="n"/>
      <c r="N53" s="38" t="n"/>
      <c r="O53" s="39" t="n"/>
      <c r="P53" s="41">
        <f>IF(OR(A53="",M53=""),"",IFERROR(MAX(M53-IF(O53="",0,O53),0),""))</f>
        <v/>
      </c>
      <c r="Q53" s="26">
        <f>IF(OR(A53="",E53=""),"",IF(OR(K53="Ricevuto",K53="Rifiutato"),"",IFERROR(MAX(TODAY()-E53,0),"")))</f>
        <v/>
      </c>
      <c r="R53" s="27">
        <f>IF(A53="","",IF(C53&lt;&gt;"Sì","Verificare giustificativo",IF(AND(E53&lt;&gt;"",L53&lt;&gt;"",IFERROR(L53&lt;E53,FALSE)),"Controllare la data di esito",IF(AND(E53&lt;&gt;"",N53&lt;&gt;"",IFERROR(N53&lt;E53,FALSE)),"Controllare la data di ricezione",IF(AND(H53&lt;&gt;"",IFERROR(H53&gt;Parametri!$E$12,FALSE)),"Richiesta oltre il limite indicativo",IF(AND(M53&lt;&gt;"",H53&lt;&gt;"",IFERROR(M53&gt;H53,FALSE)),"Approvato oltre il richiesto",IF(AND(O53&lt;&gt;"",M53&lt;&gt;"",IFERROR(O53&gt;M53,FALSE)),"Ricevuto oltre l'approvato",IF(AND(Q53&lt;&gt;"",IFERROR(Q53&gt;Parametri!$E$14,FALSE)),"Richiesta aperta oltre la soglia",IF(AND(K53="Approvato",M53=""),"Inserire importo approvato",IF(AND(OR(K53="Parzialmente ricevuto",K53="Ricevuto"),OR(N53="",O53="")),"Completare ricezione",IF(AND(K53="Ricevuto",P53&lt;&gt;0),"Verificare residuo","")))))))))))</f>
        <v/>
      </c>
    </row>
    <row r="54" ht="20" customHeight="1">
      <c r="A54" s="17" t="n"/>
      <c r="B54" s="18" t="n"/>
      <c r="C54" s="17" t="n"/>
      <c r="D54" s="17" t="n"/>
      <c r="E54" s="38" t="n"/>
      <c r="F54" s="20" t="n"/>
      <c r="G54" s="39" t="n"/>
      <c r="H54" s="40">
        <f>IF(OR(A54="",F54="",G54=""),"",IFERROR(F54*G54,""))</f>
        <v/>
      </c>
      <c r="I54" s="18" t="n"/>
      <c r="J54" s="18" t="n"/>
      <c r="K54" s="17" t="n"/>
      <c r="L54" s="38" t="n"/>
      <c r="M54" s="39" t="n"/>
      <c r="N54" s="38" t="n"/>
      <c r="O54" s="39" t="n"/>
      <c r="P54" s="40">
        <f>IF(OR(A54="",M54=""),"",IFERROR(MAX(M54-IF(O54="",0,O54),0),""))</f>
        <v/>
      </c>
      <c r="Q54" s="23">
        <f>IF(OR(A54="",E54=""),"",IF(OR(K54="Ricevuto",K54="Rifiutato"),"",IFERROR(MAX(TODAY()-E54,0),"")))</f>
        <v/>
      </c>
      <c r="R54" s="24">
        <f>IF(A54="","",IF(C54&lt;&gt;"Sì","Verificare giustificativo",IF(AND(E54&lt;&gt;"",L54&lt;&gt;"",IFERROR(L54&lt;E54,FALSE)),"Controllare la data di esito",IF(AND(E54&lt;&gt;"",N54&lt;&gt;"",IFERROR(N54&lt;E54,FALSE)),"Controllare la data di ricezione",IF(AND(H54&lt;&gt;"",IFERROR(H54&gt;Parametri!$E$12,FALSE)),"Richiesta oltre il limite indicativo",IF(AND(M54&lt;&gt;"",H54&lt;&gt;"",IFERROR(M54&gt;H54,FALSE)),"Approvato oltre il richiesto",IF(AND(O54&lt;&gt;"",M54&lt;&gt;"",IFERROR(O54&gt;M54,FALSE)),"Ricevuto oltre l'approvato",IF(AND(Q54&lt;&gt;"",IFERROR(Q54&gt;Parametri!$E$14,FALSE)),"Richiesta aperta oltre la soglia",IF(AND(K54="Approvato",M54=""),"Inserire importo approvato",IF(AND(OR(K54="Parzialmente ricevuto",K54="Ricevuto"),OR(N54="",O54="")),"Completare ricezione",IF(AND(K54="Ricevuto",P54&lt;&gt;0),"Verificare residuo","")))))))))))</f>
        <v/>
      </c>
    </row>
    <row r="55" ht="20" customHeight="1">
      <c r="A55" s="17" t="n"/>
      <c r="B55" s="18" t="n"/>
      <c r="C55" s="17" t="n"/>
      <c r="D55" s="17" t="n"/>
      <c r="E55" s="38" t="n"/>
      <c r="F55" s="20" t="n"/>
      <c r="G55" s="39" t="n"/>
      <c r="H55" s="41">
        <f>IF(OR(A55="",F55="",G55=""),"",IFERROR(F55*G55,""))</f>
        <v/>
      </c>
      <c r="I55" s="18" t="n"/>
      <c r="J55" s="18" t="n"/>
      <c r="K55" s="17" t="n"/>
      <c r="L55" s="38" t="n"/>
      <c r="M55" s="39" t="n"/>
      <c r="N55" s="38" t="n"/>
      <c r="O55" s="39" t="n"/>
      <c r="P55" s="41">
        <f>IF(OR(A55="",M55=""),"",IFERROR(MAX(M55-IF(O55="",0,O55),0),""))</f>
        <v/>
      </c>
      <c r="Q55" s="26">
        <f>IF(OR(A55="",E55=""),"",IF(OR(K55="Ricevuto",K55="Rifiutato"),"",IFERROR(MAX(TODAY()-E55,0),"")))</f>
        <v/>
      </c>
      <c r="R55" s="27">
        <f>IF(A55="","",IF(C55&lt;&gt;"Sì","Verificare giustificativo",IF(AND(E55&lt;&gt;"",L55&lt;&gt;"",IFERROR(L55&lt;E55,FALSE)),"Controllare la data di esito",IF(AND(E55&lt;&gt;"",N55&lt;&gt;"",IFERROR(N55&lt;E55,FALSE)),"Controllare la data di ricezione",IF(AND(H55&lt;&gt;"",IFERROR(H55&gt;Parametri!$E$12,FALSE)),"Richiesta oltre il limite indicativo",IF(AND(M55&lt;&gt;"",H55&lt;&gt;"",IFERROR(M55&gt;H55,FALSE)),"Approvato oltre il richiesto",IF(AND(O55&lt;&gt;"",M55&lt;&gt;"",IFERROR(O55&gt;M55,FALSE)),"Ricevuto oltre l'approvato",IF(AND(Q55&lt;&gt;"",IFERROR(Q55&gt;Parametri!$E$14,FALSE)),"Richiesta aperta oltre la soglia",IF(AND(K55="Approvato",M55=""),"Inserire importo approvato",IF(AND(OR(K55="Parzialmente ricevuto",K55="Ricevuto"),OR(N55="",O55="")),"Completare ricezione",IF(AND(K55="Ricevuto",P55&lt;&gt;0),"Verificare residuo","")))))))))))</f>
        <v/>
      </c>
    </row>
    <row r="56" ht="20" customHeight="1">
      <c r="A56" s="17" t="n"/>
      <c r="B56" s="18" t="n"/>
      <c r="C56" s="17" t="n"/>
      <c r="D56" s="17" t="n"/>
      <c r="E56" s="38" t="n"/>
      <c r="F56" s="20" t="n"/>
      <c r="G56" s="39" t="n"/>
      <c r="H56" s="40">
        <f>IF(OR(A56="",F56="",G56=""),"",IFERROR(F56*G56,""))</f>
        <v/>
      </c>
      <c r="I56" s="18" t="n"/>
      <c r="J56" s="18" t="n"/>
      <c r="K56" s="17" t="n"/>
      <c r="L56" s="38" t="n"/>
      <c r="M56" s="39" t="n"/>
      <c r="N56" s="38" t="n"/>
      <c r="O56" s="39" t="n"/>
      <c r="P56" s="40">
        <f>IF(OR(A56="",M56=""),"",IFERROR(MAX(M56-IF(O56="",0,O56),0),""))</f>
        <v/>
      </c>
      <c r="Q56" s="23">
        <f>IF(OR(A56="",E56=""),"",IF(OR(K56="Ricevuto",K56="Rifiutato"),"",IFERROR(MAX(TODAY()-E56,0),"")))</f>
        <v/>
      </c>
      <c r="R56" s="24">
        <f>IF(A56="","",IF(C56&lt;&gt;"Sì","Verificare giustificativo",IF(AND(E56&lt;&gt;"",L56&lt;&gt;"",IFERROR(L56&lt;E56,FALSE)),"Controllare la data di esito",IF(AND(E56&lt;&gt;"",N56&lt;&gt;"",IFERROR(N56&lt;E56,FALSE)),"Controllare la data di ricezione",IF(AND(H56&lt;&gt;"",IFERROR(H56&gt;Parametri!$E$12,FALSE)),"Richiesta oltre il limite indicativo",IF(AND(M56&lt;&gt;"",H56&lt;&gt;"",IFERROR(M56&gt;H56,FALSE)),"Approvato oltre il richiesto",IF(AND(O56&lt;&gt;"",M56&lt;&gt;"",IFERROR(O56&gt;M56,FALSE)),"Ricevuto oltre l'approvato",IF(AND(Q56&lt;&gt;"",IFERROR(Q56&gt;Parametri!$E$14,FALSE)),"Richiesta aperta oltre la soglia",IF(AND(K56="Approvato",M56=""),"Inserire importo approvato",IF(AND(OR(K56="Parzialmente ricevuto",K56="Ricevuto"),OR(N56="",O56="")),"Completare ricezione",IF(AND(K56="Ricevuto",P56&lt;&gt;0),"Verificare residuo","")))))))))))</f>
        <v/>
      </c>
    </row>
    <row r="57" ht="20" customHeight="1">
      <c r="A57" s="17" t="n"/>
      <c r="B57" s="18" t="n"/>
      <c r="C57" s="17" t="n"/>
      <c r="D57" s="17" t="n"/>
      <c r="E57" s="38" t="n"/>
      <c r="F57" s="20" t="n"/>
      <c r="G57" s="39" t="n"/>
      <c r="H57" s="41">
        <f>IF(OR(A57="",F57="",G57=""),"",IFERROR(F57*G57,""))</f>
        <v/>
      </c>
      <c r="I57" s="18" t="n"/>
      <c r="J57" s="18" t="n"/>
      <c r="K57" s="17" t="n"/>
      <c r="L57" s="38" t="n"/>
      <c r="M57" s="39" t="n"/>
      <c r="N57" s="38" t="n"/>
      <c r="O57" s="39" t="n"/>
      <c r="P57" s="41">
        <f>IF(OR(A57="",M57=""),"",IFERROR(MAX(M57-IF(O57="",0,O57),0),""))</f>
        <v/>
      </c>
      <c r="Q57" s="26">
        <f>IF(OR(A57="",E57=""),"",IF(OR(K57="Ricevuto",K57="Rifiutato"),"",IFERROR(MAX(TODAY()-E57,0),"")))</f>
        <v/>
      </c>
      <c r="R57" s="27">
        <f>IF(A57="","",IF(C57&lt;&gt;"Sì","Verificare giustificativo",IF(AND(E57&lt;&gt;"",L57&lt;&gt;"",IFERROR(L57&lt;E57,FALSE)),"Controllare la data di esito",IF(AND(E57&lt;&gt;"",N57&lt;&gt;"",IFERROR(N57&lt;E57,FALSE)),"Controllare la data di ricezione",IF(AND(H57&lt;&gt;"",IFERROR(H57&gt;Parametri!$E$12,FALSE)),"Richiesta oltre il limite indicativo",IF(AND(M57&lt;&gt;"",H57&lt;&gt;"",IFERROR(M57&gt;H57,FALSE)),"Approvato oltre il richiesto",IF(AND(O57&lt;&gt;"",M57&lt;&gt;"",IFERROR(O57&gt;M57,FALSE)),"Ricevuto oltre l'approvato",IF(AND(Q57&lt;&gt;"",IFERROR(Q57&gt;Parametri!$E$14,FALSE)),"Richiesta aperta oltre la soglia",IF(AND(K57="Approvato",M57=""),"Inserire importo approvato",IF(AND(OR(K57="Parzialmente ricevuto",K57="Ricevuto"),OR(N57="",O57="")),"Completare ricezione",IF(AND(K57="Ricevuto",P57&lt;&gt;0),"Verificare residuo","")))))))))))</f>
        <v/>
      </c>
    </row>
    <row r="58" ht="20" customHeight="1">
      <c r="A58" s="17" t="n"/>
      <c r="B58" s="18" t="n"/>
      <c r="C58" s="17" t="n"/>
      <c r="D58" s="17" t="n"/>
      <c r="E58" s="38" t="n"/>
      <c r="F58" s="20" t="n"/>
      <c r="G58" s="39" t="n"/>
      <c r="H58" s="40">
        <f>IF(OR(A58="",F58="",G58=""),"",IFERROR(F58*G58,""))</f>
        <v/>
      </c>
      <c r="I58" s="18" t="n"/>
      <c r="J58" s="18" t="n"/>
      <c r="K58" s="17" t="n"/>
      <c r="L58" s="38" t="n"/>
      <c r="M58" s="39" t="n"/>
      <c r="N58" s="38" t="n"/>
      <c r="O58" s="39" t="n"/>
      <c r="P58" s="40">
        <f>IF(OR(A58="",M58=""),"",IFERROR(MAX(M58-IF(O58="",0,O58),0),""))</f>
        <v/>
      </c>
      <c r="Q58" s="23">
        <f>IF(OR(A58="",E58=""),"",IF(OR(K58="Ricevuto",K58="Rifiutato"),"",IFERROR(MAX(TODAY()-E58,0),"")))</f>
        <v/>
      </c>
      <c r="R58" s="24">
        <f>IF(A58="","",IF(C58&lt;&gt;"Sì","Verificare giustificativo",IF(AND(E58&lt;&gt;"",L58&lt;&gt;"",IFERROR(L58&lt;E58,FALSE)),"Controllare la data di esito",IF(AND(E58&lt;&gt;"",N58&lt;&gt;"",IFERROR(N58&lt;E58,FALSE)),"Controllare la data di ricezione",IF(AND(H58&lt;&gt;"",IFERROR(H58&gt;Parametri!$E$12,FALSE)),"Richiesta oltre il limite indicativo",IF(AND(M58&lt;&gt;"",H58&lt;&gt;"",IFERROR(M58&gt;H58,FALSE)),"Approvato oltre il richiesto",IF(AND(O58&lt;&gt;"",M58&lt;&gt;"",IFERROR(O58&gt;M58,FALSE)),"Ricevuto oltre l'approvato",IF(AND(Q58&lt;&gt;"",IFERROR(Q58&gt;Parametri!$E$14,FALSE)),"Richiesta aperta oltre la soglia",IF(AND(K58="Approvato",M58=""),"Inserire importo approvato",IF(AND(OR(K58="Parzialmente ricevuto",K58="Ricevuto"),OR(N58="",O58="")),"Completare ricezione",IF(AND(K58="Ricevuto",P58&lt;&gt;0),"Verificare residuo","")))))))))))</f>
        <v/>
      </c>
    </row>
    <row r="59" ht="20" customHeight="1">
      <c r="A59" s="17" t="n"/>
      <c r="B59" s="18" t="n"/>
      <c r="C59" s="17" t="n"/>
      <c r="D59" s="17" t="n"/>
      <c r="E59" s="38" t="n"/>
      <c r="F59" s="20" t="n"/>
      <c r="G59" s="39" t="n"/>
      <c r="H59" s="41">
        <f>IF(OR(A59="",F59="",G59=""),"",IFERROR(F59*G59,""))</f>
        <v/>
      </c>
      <c r="I59" s="18" t="n"/>
      <c r="J59" s="18" t="n"/>
      <c r="K59" s="17" t="n"/>
      <c r="L59" s="38" t="n"/>
      <c r="M59" s="39" t="n"/>
      <c r="N59" s="38" t="n"/>
      <c r="O59" s="39" t="n"/>
      <c r="P59" s="41">
        <f>IF(OR(A59="",M59=""),"",IFERROR(MAX(M59-IF(O59="",0,O59),0),""))</f>
        <v/>
      </c>
      <c r="Q59" s="26">
        <f>IF(OR(A59="",E59=""),"",IF(OR(K59="Ricevuto",K59="Rifiutato"),"",IFERROR(MAX(TODAY()-E59,0),"")))</f>
        <v/>
      </c>
      <c r="R59" s="27">
        <f>IF(A59="","",IF(C59&lt;&gt;"Sì","Verificare giustificativo",IF(AND(E59&lt;&gt;"",L59&lt;&gt;"",IFERROR(L59&lt;E59,FALSE)),"Controllare la data di esito",IF(AND(E59&lt;&gt;"",N59&lt;&gt;"",IFERROR(N59&lt;E59,FALSE)),"Controllare la data di ricezione",IF(AND(H59&lt;&gt;"",IFERROR(H59&gt;Parametri!$E$12,FALSE)),"Richiesta oltre il limite indicativo",IF(AND(M59&lt;&gt;"",H59&lt;&gt;"",IFERROR(M59&gt;H59,FALSE)),"Approvato oltre il richiesto",IF(AND(O59&lt;&gt;"",M59&lt;&gt;"",IFERROR(O59&gt;M59,FALSE)),"Ricevuto oltre l'approvato",IF(AND(Q59&lt;&gt;"",IFERROR(Q59&gt;Parametri!$E$14,FALSE)),"Richiesta aperta oltre la soglia",IF(AND(K59="Approvato",M59=""),"Inserire importo approvato",IF(AND(OR(K59="Parzialmente ricevuto",K59="Ricevuto"),OR(N59="",O59="")),"Completare ricezione",IF(AND(K59="Ricevuto",P59&lt;&gt;0),"Verificare residuo","")))))))))))</f>
        <v/>
      </c>
    </row>
    <row r="60" ht="20" customHeight="1">
      <c r="A60" s="17" t="n"/>
      <c r="B60" s="18" t="n"/>
      <c r="C60" s="17" t="n"/>
      <c r="D60" s="17" t="n"/>
      <c r="E60" s="38" t="n"/>
      <c r="F60" s="20" t="n"/>
      <c r="G60" s="39" t="n"/>
      <c r="H60" s="40">
        <f>IF(OR(A60="",F60="",G60=""),"",IFERROR(F60*G60,""))</f>
        <v/>
      </c>
      <c r="I60" s="18" t="n"/>
      <c r="J60" s="18" t="n"/>
      <c r="K60" s="17" t="n"/>
      <c r="L60" s="38" t="n"/>
      <c r="M60" s="39" t="n"/>
      <c r="N60" s="38" t="n"/>
      <c r="O60" s="39" t="n"/>
      <c r="P60" s="40">
        <f>IF(OR(A60="",M60=""),"",IFERROR(MAX(M60-IF(O60="",0,O60),0),""))</f>
        <v/>
      </c>
      <c r="Q60" s="23">
        <f>IF(OR(A60="",E60=""),"",IF(OR(K60="Ricevuto",K60="Rifiutato"),"",IFERROR(MAX(TODAY()-E60,0),"")))</f>
        <v/>
      </c>
      <c r="R60" s="24">
        <f>IF(A60="","",IF(C60&lt;&gt;"Sì","Verificare giustificativo",IF(AND(E60&lt;&gt;"",L60&lt;&gt;"",IFERROR(L60&lt;E60,FALSE)),"Controllare la data di esito",IF(AND(E60&lt;&gt;"",N60&lt;&gt;"",IFERROR(N60&lt;E60,FALSE)),"Controllare la data di ricezione",IF(AND(H60&lt;&gt;"",IFERROR(H60&gt;Parametri!$E$12,FALSE)),"Richiesta oltre il limite indicativo",IF(AND(M60&lt;&gt;"",H60&lt;&gt;"",IFERROR(M60&gt;H60,FALSE)),"Approvato oltre il richiesto",IF(AND(O60&lt;&gt;"",M60&lt;&gt;"",IFERROR(O60&gt;M60,FALSE)),"Ricevuto oltre l'approvato",IF(AND(Q60&lt;&gt;"",IFERROR(Q60&gt;Parametri!$E$14,FALSE)),"Richiesta aperta oltre la soglia",IF(AND(K60="Approvato",M60=""),"Inserire importo approvato",IF(AND(OR(K60="Parzialmente ricevuto",K60="Ricevuto"),OR(N60="",O60="")),"Completare ricezione",IF(AND(K60="Ricevuto",P60&lt;&gt;0),"Verificare residuo","")))))))))))</f>
        <v/>
      </c>
    </row>
    <row r="61" ht="20" customHeight="1">
      <c r="A61" s="17" t="n"/>
      <c r="B61" s="18" t="n"/>
      <c r="C61" s="17" t="n"/>
      <c r="D61" s="17" t="n"/>
      <c r="E61" s="38" t="n"/>
      <c r="F61" s="20" t="n"/>
      <c r="G61" s="39" t="n"/>
      <c r="H61" s="41">
        <f>IF(OR(A61="",F61="",G61=""),"",IFERROR(F61*G61,""))</f>
        <v/>
      </c>
      <c r="I61" s="18" t="n"/>
      <c r="J61" s="18" t="n"/>
      <c r="K61" s="17" t="n"/>
      <c r="L61" s="38" t="n"/>
      <c r="M61" s="39" t="n"/>
      <c r="N61" s="38" t="n"/>
      <c r="O61" s="39" t="n"/>
      <c r="P61" s="41">
        <f>IF(OR(A61="",M61=""),"",IFERROR(MAX(M61-IF(O61="",0,O61),0),""))</f>
        <v/>
      </c>
      <c r="Q61" s="26">
        <f>IF(OR(A61="",E61=""),"",IF(OR(K61="Ricevuto",K61="Rifiutato"),"",IFERROR(MAX(TODAY()-E61,0),"")))</f>
        <v/>
      </c>
      <c r="R61" s="27">
        <f>IF(A61="","",IF(C61&lt;&gt;"Sì","Verificare giustificativo",IF(AND(E61&lt;&gt;"",L61&lt;&gt;"",IFERROR(L61&lt;E61,FALSE)),"Controllare la data di esito",IF(AND(E61&lt;&gt;"",N61&lt;&gt;"",IFERROR(N61&lt;E61,FALSE)),"Controllare la data di ricezione",IF(AND(H61&lt;&gt;"",IFERROR(H61&gt;Parametri!$E$12,FALSE)),"Richiesta oltre il limite indicativo",IF(AND(M61&lt;&gt;"",H61&lt;&gt;"",IFERROR(M61&gt;H61,FALSE)),"Approvato oltre il richiesto",IF(AND(O61&lt;&gt;"",M61&lt;&gt;"",IFERROR(O61&gt;M61,FALSE)),"Ricevuto oltre l'approvato",IF(AND(Q61&lt;&gt;"",IFERROR(Q61&gt;Parametri!$E$14,FALSE)),"Richiesta aperta oltre la soglia",IF(AND(K61="Approvato",M61=""),"Inserire importo approvato",IF(AND(OR(K61="Parzialmente ricevuto",K61="Ricevuto"),OR(N61="",O61="")),"Completare ricezione",IF(AND(K61="Ricevuto",P61&lt;&gt;0),"Verificare residuo","")))))))))))</f>
        <v/>
      </c>
    </row>
    <row r="62" ht="20" customHeight="1">
      <c r="A62" s="17" t="n"/>
      <c r="B62" s="18" t="n"/>
      <c r="C62" s="17" t="n"/>
      <c r="D62" s="17" t="n"/>
      <c r="E62" s="38" t="n"/>
      <c r="F62" s="20" t="n"/>
      <c r="G62" s="39" t="n"/>
      <c r="H62" s="40">
        <f>IF(OR(A62="",F62="",G62=""),"",IFERROR(F62*G62,""))</f>
        <v/>
      </c>
      <c r="I62" s="18" t="n"/>
      <c r="J62" s="18" t="n"/>
      <c r="K62" s="17" t="n"/>
      <c r="L62" s="38" t="n"/>
      <c r="M62" s="39" t="n"/>
      <c r="N62" s="38" t="n"/>
      <c r="O62" s="39" t="n"/>
      <c r="P62" s="40">
        <f>IF(OR(A62="",M62=""),"",IFERROR(MAX(M62-IF(O62="",0,O62),0),""))</f>
        <v/>
      </c>
      <c r="Q62" s="23">
        <f>IF(OR(A62="",E62=""),"",IF(OR(K62="Ricevuto",K62="Rifiutato"),"",IFERROR(MAX(TODAY()-E62,0),"")))</f>
        <v/>
      </c>
      <c r="R62" s="24">
        <f>IF(A62="","",IF(C62&lt;&gt;"Sì","Verificare giustificativo",IF(AND(E62&lt;&gt;"",L62&lt;&gt;"",IFERROR(L62&lt;E62,FALSE)),"Controllare la data di esito",IF(AND(E62&lt;&gt;"",N62&lt;&gt;"",IFERROR(N62&lt;E62,FALSE)),"Controllare la data di ricezione",IF(AND(H62&lt;&gt;"",IFERROR(H62&gt;Parametri!$E$12,FALSE)),"Richiesta oltre il limite indicativo",IF(AND(M62&lt;&gt;"",H62&lt;&gt;"",IFERROR(M62&gt;H62,FALSE)),"Approvato oltre il richiesto",IF(AND(O62&lt;&gt;"",M62&lt;&gt;"",IFERROR(O62&gt;M62,FALSE)),"Ricevuto oltre l'approvato",IF(AND(Q62&lt;&gt;"",IFERROR(Q62&gt;Parametri!$E$14,FALSE)),"Richiesta aperta oltre la soglia",IF(AND(K62="Approvato",M62=""),"Inserire importo approvato",IF(AND(OR(K62="Parzialmente ricevuto",K62="Ricevuto"),OR(N62="",O62="")),"Completare ricezione",IF(AND(K62="Ricevuto",P62&lt;&gt;0),"Verificare residuo","")))))))))))</f>
        <v/>
      </c>
    </row>
    <row r="63" ht="20" customHeight="1">
      <c r="A63" s="17" t="n"/>
      <c r="B63" s="18" t="n"/>
      <c r="C63" s="17" t="n"/>
      <c r="D63" s="17" t="n"/>
      <c r="E63" s="38" t="n"/>
      <c r="F63" s="20" t="n"/>
      <c r="G63" s="39" t="n"/>
      <c r="H63" s="41">
        <f>IF(OR(A63="",F63="",G63=""),"",IFERROR(F63*G63,""))</f>
        <v/>
      </c>
      <c r="I63" s="18" t="n"/>
      <c r="J63" s="18" t="n"/>
      <c r="K63" s="17" t="n"/>
      <c r="L63" s="38" t="n"/>
      <c r="M63" s="39" t="n"/>
      <c r="N63" s="38" t="n"/>
      <c r="O63" s="39" t="n"/>
      <c r="P63" s="41">
        <f>IF(OR(A63="",M63=""),"",IFERROR(MAX(M63-IF(O63="",0,O63),0),""))</f>
        <v/>
      </c>
      <c r="Q63" s="26">
        <f>IF(OR(A63="",E63=""),"",IF(OR(K63="Ricevuto",K63="Rifiutato"),"",IFERROR(MAX(TODAY()-E63,0),"")))</f>
        <v/>
      </c>
      <c r="R63" s="27">
        <f>IF(A63="","",IF(C63&lt;&gt;"Sì","Verificare giustificativo",IF(AND(E63&lt;&gt;"",L63&lt;&gt;"",IFERROR(L63&lt;E63,FALSE)),"Controllare la data di esito",IF(AND(E63&lt;&gt;"",N63&lt;&gt;"",IFERROR(N63&lt;E63,FALSE)),"Controllare la data di ricezione",IF(AND(H63&lt;&gt;"",IFERROR(H63&gt;Parametri!$E$12,FALSE)),"Richiesta oltre il limite indicativo",IF(AND(M63&lt;&gt;"",H63&lt;&gt;"",IFERROR(M63&gt;H63,FALSE)),"Approvato oltre il richiesto",IF(AND(O63&lt;&gt;"",M63&lt;&gt;"",IFERROR(O63&gt;M63,FALSE)),"Ricevuto oltre l'approvato",IF(AND(Q63&lt;&gt;"",IFERROR(Q63&gt;Parametri!$E$14,FALSE)),"Richiesta aperta oltre la soglia",IF(AND(K63="Approvato",M63=""),"Inserire importo approvato",IF(AND(OR(K63="Parzialmente ricevuto",K63="Ricevuto"),OR(N63="",O63="")),"Completare ricezione",IF(AND(K63="Ricevuto",P63&lt;&gt;0),"Verificare residuo","")))))))))))</f>
        <v/>
      </c>
    </row>
    <row r="64" ht="20" customHeight="1">
      <c r="A64" s="17" t="n"/>
      <c r="B64" s="18" t="n"/>
      <c r="C64" s="17" t="n"/>
      <c r="D64" s="17" t="n"/>
      <c r="E64" s="38" t="n"/>
      <c r="F64" s="20" t="n"/>
      <c r="G64" s="39" t="n"/>
      <c r="H64" s="40">
        <f>IF(OR(A64="",F64="",G64=""),"",IFERROR(F64*G64,""))</f>
        <v/>
      </c>
      <c r="I64" s="18" t="n"/>
      <c r="J64" s="18" t="n"/>
      <c r="K64" s="17" t="n"/>
      <c r="L64" s="38" t="n"/>
      <c r="M64" s="39" t="n"/>
      <c r="N64" s="38" t="n"/>
      <c r="O64" s="39" t="n"/>
      <c r="P64" s="40">
        <f>IF(OR(A64="",M64=""),"",IFERROR(MAX(M64-IF(O64="",0,O64),0),""))</f>
        <v/>
      </c>
      <c r="Q64" s="23">
        <f>IF(OR(A64="",E64=""),"",IF(OR(K64="Ricevuto",K64="Rifiutato"),"",IFERROR(MAX(TODAY()-E64,0),"")))</f>
        <v/>
      </c>
      <c r="R64" s="24">
        <f>IF(A64="","",IF(C64&lt;&gt;"Sì","Verificare giustificativo",IF(AND(E64&lt;&gt;"",L64&lt;&gt;"",IFERROR(L64&lt;E64,FALSE)),"Controllare la data di esito",IF(AND(E64&lt;&gt;"",N64&lt;&gt;"",IFERROR(N64&lt;E64,FALSE)),"Controllare la data di ricezione",IF(AND(H64&lt;&gt;"",IFERROR(H64&gt;Parametri!$E$12,FALSE)),"Richiesta oltre il limite indicativo",IF(AND(M64&lt;&gt;"",H64&lt;&gt;"",IFERROR(M64&gt;H64,FALSE)),"Approvato oltre il richiesto",IF(AND(O64&lt;&gt;"",M64&lt;&gt;"",IFERROR(O64&gt;M64,FALSE)),"Ricevuto oltre l'approvato",IF(AND(Q64&lt;&gt;"",IFERROR(Q64&gt;Parametri!$E$14,FALSE)),"Richiesta aperta oltre la soglia",IF(AND(K64="Approvato",M64=""),"Inserire importo approvato",IF(AND(OR(K64="Parzialmente ricevuto",K64="Ricevuto"),OR(N64="",O64="")),"Completare ricezione",IF(AND(K64="Ricevuto",P64&lt;&gt;0),"Verificare residuo","")))))))))))</f>
        <v/>
      </c>
    </row>
    <row r="65" ht="20" customHeight="1">
      <c r="A65" s="17" t="n"/>
      <c r="B65" s="18" t="n"/>
      <c r="C65" s="17" t="n"/>
      <c r="D65" s="17" t="n"/>
      <c r="E65" s="38" t="n"/>
      <c r="F65" s="20" t="n"/>
      <c r="G65" s="39" t="n"/>
      <c r="H65" s="41">
        <f>IF(OR(A65="",F65="",G65=""),"",IFERROR(F65*G65,""))</f>
        <v/>
      </c>
      <c r="I65" s="18" t="n"/>
      <c r="J65" s="18" t="n"/>
      <c r="K65" s="17" t="n"/>
      <c r="L65" s="38" t="n"/>
      <c r="M65" s="39" t="n"/>
      <c r="N65" s="38" t="n"/>
      <c r="O65" s="39" t="n"/>
      <c r="P65" s="41">
        <f>IF(OR(A65="",M65=""),"",IFERROR(MAX(M65-IF(O65="",0,O65),0),""))</f>
        <v/>
      </c>
      <c r="Q65" s="26">
        <f>IF(OR(A65="",E65=""),"",IF(OR(K65="Ricevuto",K65="Rifiutato"),"",IFERROR(MAX(TODAY()-E65,0),"")))</f>
        <v/>
      </c>
      <c r="R65" s="27">
        <f>IF(A65="","",IF(C65&lt;&gt;"Sì","Verificare giustificativo",IF(AND(E65&lt;&gt;"",L65&lt;&gt;"",IFERROR(L65&lt;E65,FALSE)),"Controllare la data di esito",IF(AND(E65&lt;&gt;"",N65&lt;&gt;"",IFERROR(N65&lt;E65,FALSE)),"Controllare la data di ricezione",IF(AND(H65&lt;&gt;"",IFERROR(H65&gt;Parametri!$E$12,FALSE)),"Richiesta oltre il limite indicativo",IF(AND(M65&lt;&gt;"",H65&lt;&gt;"",IFERROR(M65&gt;H65,FALSE)),"Approvato oltre il richiesto",IF(AND(O65&lt;&gt;"",M65&lt;&gt;"",IFERROR(O65&gt;M65,FALSE)),"Ricevuto oltre l'approvato",IF(AND(Q65&lt;&gt;"",IFERROR(Q65&gt;Parametri!$E$14,FALSE)),"Richiesta aperta oltre la soglia",IF(AND(K65="Approvato",M65=""),"Inserire importo approvato",IF(AND(OR(K65="Parzialmente ricevuto",K65="Ricevuto"),OR(N65="",O65="")),"Completare ricezione",IF(AND(K65="Ricevuto",P65&lt;&gt;0),"Verificare residuo","")))))))))))</f>
        <v/>
      </c>
    </row>
    <row r="66" ht="20" customHeight="1">
      <c r="A66" s="17" t="n"/>
      <c r="B66" s="18" t="n"/>
      <c r="C66" s="17" t="n"/>
      <c r="D66" s="17" t="n"/>
      <c r="E66" s="38" t="n"/>
      <c r="F66" s="20" t="n"/>
      <c r="G66" s="39" t="n"/>
      <c r="H66" s="40">
        <f>IF(OR(A66="",F66="",G66=""),"",IFERROR(F66*G66,""))</f>
        <v/>
      </c>
      <c r="I66" s="18" t="n"/>
      <c r="J66" s="18" t="n"/>
      <c r="K66" s="17" t="n"/>
      <c r="L66" s="38" t="n"/>
      <c r="M66" s="39" t="n"/>
      <c r="N66" s="38" t="n"/>
      <c r="O66" s="39" t="n"/>
      <c r="P66" s="40">
        <f>IF(OR(A66="",M66=""),"",IFERROR(MAX(M66-IF(O66="",0,O66),0),""))</f>
        <v/>
      </c>
      <c r="Q66" s="23">
        <f>IF(OR(A66="",E66=""),"",IF(OR(K66="Ricevuto",K66="Rifiutato"),"",IFERROR(MAX(TODAY()-E66,0),"")))</f>
        <v/>
      </c>
      <c r="R66" s="24">
        <f>IF(A66="","",IF(C66&lt;&gt;"Sì","Verificare giustificativo",IF(AND(E66&lt;&gt;"",L66&lt;&gt;"",IFERROR(L66&lt;E66,FALSE)),"Controllare la data di esito",IF(AND(E66&lt;&gt;"",N66&lt;&gt;"",IFERROR(N66&lt;E66,FALSE)),"Controllare la data di ricezione",IF(AND(H66&lt;&gt;"",IFERROR(H66&gt;Parametri!$E$12,FALSE)),"Richiesta oltre il limite indicativo",IF(AND(M66&lt;&gt;"",H66&lt;&gt;"",IFERROR(M66&gt;H66,FALSE)),"Approvato oltre il richiesto",IF(AND(O66&lt;&gt;"",M66&lt;&gt;"",IFERROR(O66&gt;M66,FALSE)),"Ricevuto oltre l'approvato",IF(AND(Q66&lt;&gt;"",IFERROR(Q66&gt;Parametri!$E$14,FALSE)),"Richiesta aperta oltre la soglia",IF(AND(K66="Approvato",M66=""),"Inserire importo approvato",IF(AND(OR(K66="Parzialmente ricevuto",K66="Ricevuto"),OR(N66="",O66="")),"Completare ricezione",IF(AND(K66="Ricevuto",P66&lt;&gt;0),"Verificare residuo","")))))))))))</f>
        <v/>
      </c>
    </row>
    <row r="67" ht="20" customHeight="1">
      <c r="A67" s="17" t="n"/>
      <c r="B67" s="18" t="n"/>
      <c r="C67" s="17" t="n"/>
      <c r="D67" s="17" t="n"/>
      <c r="E67" s="38" t="n"/>
      <c r="F67" s="20" t="n"/>
      <c r="G67" s="39" t="n"/>
      <c r="H67" s="41">
        <f>IF(OR(A67="",F67="",G67=""),"",IFERROR(F67*G67,""))</f>
        <v/>
      </c>
      <c r="I67" s="18" t="n"/>
      <c r="J67" s="18" t="n"/>
      <c r="K67" s="17" t="n"/>
      <c r="L67" s="38" t="n"/>
      <c r="M67" s="39" t="n"/>
      <c r="N67" s="38" t="n"/>
      <c r="O67" s="39" t="n"/>
      <c r="P67" s="41">
        <f>IF(OR(A67="",M67=""),"",IFERROR(MAX(M67-IF(O67="",0,O67),0),""))</f>
        <v/>
      </c>
      <c r="Q67" s="26">
        <f>IF(OR(A67="",E67=""),"",IF(OR(K67="Ricevuto",K67="Rifiutato"),"",IFERROR(MAX(TODAY()-E67,0),"")))</f>
        <v/>
      </c>
      <c r="R67" s="27">
        <f>IF(A67="","",IF(C67&lt;&gt;"Sì","Verificare giustificativo",IF(AND(E67&lt;&gt;"",L67&lt;&gt;"",IFERROR(L67&lt;E67,FALSE)),"Controllare la data di esito",IF(AND(E67&lt;&gt;"",N67&lt;&gt;"",IFERROR(N67&lt;E67,FALSE)),"Controllare la data di ricezione",IF(AND(H67&lt;&gt;"",IFERROR(H67&gt;Parametri!$E$12,FALSE)),"Richiesta oltre il limite indicativo",IF(AND(M67&lt;&gt;"",H67&lt;&gt;"",IFERROR(M67&gt;H67,FALSE)),"Approvato oltre il richiesto",IF(AND(O67&lt;&gt;"",M67&lt;&gt;"",IFERROR(O67&gt;M67,FALSE)),"Ricevuto oltre l'approvato",IF(AND(Q67&lt;&gt;"",IFERROR(Q67&gt;Parametri!$E$14,FALSE)),"Richiesta aperta oltre la soglia",IF(AND(K67="Approvato",M67=""),"Inserire importo approvato",IF(AND(OR(K67="Parzialmente ricevuto",K67="Ricevuto"),OR(N67="",O67="")),"Completare ricezione",IF(AND(K67="Ricevuto",P67&lt;&gt;0),"Verificare residuo","")))))))))))</f>
        <v/>
      </c>
    </row>
    <row r="68" ht="20" customHeight="1">
      <c r="A68" s="17" t="n"/>
      <c r="B68" s="18" t="n"/>
      <c r="C68" s="17" t="n"/>
      <c r="D68" s="17" t="n"/>
      <c r="E68" s="38" t="n"/>
      <c r="F68" s="20" t="n"/>
      <c r="G68" s="39" t="n"/>
      <c r="H68" s="40">
        <f>IF(OR(A68="",F68="",G68=""),"",IFERROR(F68*G68,""))</f>
        <v/>
      </c>
      <c r="I68" s="18" t="n"/>
      <c r="J68" s="18" t="n"/>
      <c r="K68" s="17" t="n"/>
      <c r="L68" s="38" t="n"/>
      <c r="M68" s="39" t="n"/>
      <c r="N68" s="38" t="n"/>
      <c r="O68" s="39" t="n"/>
      <c r="P68" s="40">
        <f>IF(OR(A68="",M68=""),"",IFERROR(MAX(M68-IF(O68="",0,O68),0),""))</f>
        <v/>
      </c>
      <c r="Q68" s="23">
        <f>IF(OR(A68="",E68=""),"",IF(OR(K68="Ricevuto",K68="Rifiutato"),"",IFERROR(MAX(TODAY()-E68,0),"")))</f>
        <v/>
      </c>
      <c r="R68" s="24">
        <f>IF(A68="","",IF(C68&lt;&gt;"Sì","Verificare giustificativo",IF(AND(E68&lt;&gt;"",L68&lt;&gt;"",IFERROR(L68&lt;E68,FALSE)),"Controllare la data di esito",IF(AND(E68&lt;&gt;"",N68&lt;&gt;"",IFERROR(N68&lt;E68,FALSE)),"Controllare la data di ricezione",IF(AND(H68&lt;&gt;"",IFERROR(H68&gt;Parametri!$E$12,FALSE)),"Richiesta oltre il limite indicativo",IF(AND(M68&lt;&gt;"",H68&lt;&gt;"",IFERROR(M68&gt;H68,FALSE)),"Approvato oltre il richiesto",IF(AND(O68&lt;&gt;"",M68&lt;&gt;"",IFERROR(O68&gt;M68,FALSE)),"Ricevuto oltre l'approvato",IF(AND(Q68&lt;&gt;"",IFERROR(Q68&gt;Parametri!$E$14,FALSE)),"Richiesta aperta oltre la soglia",IF(AND(K68="Approvato",M68=""),"Inserire importo approvato",IF(AND(OR(K68="Parzialmente ricevuto",K68="Ricevuto"),OR(N68="",O68="")),"Completare ricezione",IF(AND(K68="Ricevuto",P68&lt;&gt;0),"Verificare residuo","")))))))))))</f>
        <v/>
      </c>
    </row>
    <row r="69" ht="20" customHeight="1">
      <c r="A69" s="17" t="n"/>
      <c r="B69" s="18" t="n"/>
      <c r="C69" s="17" t="n"/>
      <c r="D69" s="17" t="n"/>
      <c r="E69" s="38" t="n"/>
      <c r="F69" s="20" t="n"/>
      <c r="G69" s="39" t="n"/>
      <c r="H69" s="41">
        <f>IF(OR(A69="",F69="",G69=""),"",IFERROR(F69*G69,""))</f>
        <v/>
      </c>
      <c r="I69" s="18" t="n"/>
      <c r="J69" s="18" t="n"/>
      <c r="K69" s="17" t="n"/>
      <c r="L69" s="38" t="n"/>
      <c r="M69" s="39" t="n"/>
      <c r="N69" s="38" t="n"/>
      <c r="O69" s="39" t="n"/>
      <c r="P69" s="41">
        <f>IF(OR(A69="",M69=""),"",IFERROR(MAX(M69-IF(O69="",0,O69),0),""))</f>
        <v/>
      </c>
      <c r="Q69" s="26">
        <f>IF(OR(A69="",E69=""),"",IF(OR(K69="Ricevuto",K69="Rifiutato"),"",IFERROR(MAX(TODAY()-E69,0),"")))</f>
        <v/>
      </c>
      <c r="R69" s="27">
        <f>IF(A69="","",IF(C69&lt;&gt;"Sì","Verificare giustificativo",IF(AND(E69&lt;&gt;"",L69&lt;&gt;"",IFERROR(L69&lt;E69,FALSE)),"Controllare la data di esito",IF(AND(E69&lt;&gt;"",N69&lt;&gt;"",IFERROR(N69&lt;E69,FALSE)),"Controllare la data di ricezione",IF(AND(H69&lt;&gt;"",IFERROR(H69&gt;Parametri!$E$12,FALSE)),"Richiesta oltre il limite indicativo",IF(AND(M69&lt;&gt;"",H69&lt;&gt;"",IFERROR(M69&gt;H69,FALSE)),"Approvato oltre il richiesto",IF(AND(O69&lt;&gt;"",M69&lt;&gt;"",IFERROR(O69&gt;M69,FALSE)),"Ricevuto oltre l'approvato",IF(AND(Q69&lt;&gt;"",IFERROR(Q69&gt;Parametri!$E$14,FALSE)),"Richiesta aperta oltre la soglia",IF(AND(K69="Approvato",M69=""),"Inserire importo approvato",IF(AND(OR(K69="Parzialmente ricevuto",K69="Ricevuto"),OR(N69="",O69="")),"Completare ricezione",IF(AND(K69="Ricevuto",P69&lt;&gt;0),"Verificare residuo","")))))))))))</f>
        <v/>
      </c>
    </row>
    <row r="70" ht="20" customHeight="1">
      <c r="A70" s="17" t="n"/>
      <c r="B70" s="18" t="n"/>
      <c r="C70" s="17" t="n"/>
      <c r="D70" s="17" t="n"/>
      <c r="E70" s="38" t="n"/>
      <c r="F70" s="20" t="n"/>
      <c r="G70" s="39" t="n"/>
      <c r="H70" s="40">
        <f>IF(OR(A70="",F70="",G70=""),"",IFERROR(F70*G70,""))</f>
        <v/>
      </c>
      <c r="I70" s="18" t="n"/>
      <c r="J70" s="18" t="n"/>
      <c r="K70" s="17" t="n"/>
      <c r="L70" s="38" t="n"/>
      <c r="M70" s="39" t="n"/>
      <c r="N70" s="38" t="n"/>
      <c r="O70" s="39" t="n"/>
      <c r="P70" s="40">
        <f>IF(OR(A70="",M70=""),"",IFERROR(MAX(M70-IF(O70="",0,O70),0),""))</f>
        <v/>
      </c>
      <c r="Q70" s="23">
        <f>IF(OR(A70="",E70=""),"",IF(OR(K70="Ricevuto",K70="Rifiutato"),"",IFERROR(MAX(TODAY()-E70,0),"")))</f>
        <v/>
      </c>
      <c r="R70" s="24">
        <f>IF(A70="","",IF(C70&lt;&gt;"Sì","Verificare giustificativo",IF(AND(E70&lt;&gt;"",L70&lt;&gt;"",IFERROR(L70&lt;E70,FALSE)),"Controllare la data di esito",IF(AND(E70&lt;&gt;"",N70&lt;&gt;"",IFERROR(N70&lt;E70,FALSE)),"Controllare la data di ricezione",IF(AND(H70&lt;&gt;"",IFERROR(H70&gt;Parametri!$E$12,FALSE)),"Richiesta oltre il limite indicativo",IF(AND(M70&lt;&gt;"",H70&lt;&gt;"",IFERROR(M70&gt;H70,FALSE)),"Approvato oltre il richiesto",IF(AND(O70&lt;&gt;"",M70&lt;&gt;"",IFERROR(O70&gt;M70,FALSE)),"Ricevuto oltre l'approvato",IF(AND(Q70&lt;&gt;"",IFERROR(Q70&gt;Parametri!$E$14,FALSE)),"Richiesta aperta oltre la soglia",IF(AND(K70="Approvato",M70=""),"Inserire importo approvato",IF(AND(OR(K70="Parzialmente ricevuto",K70="Ricevuto"),OR(N70="",O70="")),"Completare ricezione",IF(AND(K70="Ricevuto",P70&lt;&gt;0),"Verificare residuo","")))))))))))</f>
        <v/>
      </c>
    </row>
    <row r="71" ht="20" customHeight="1">
      <c r="A71" s="17" t="n"/>
      <c r="B71" s="18" t="n"/>
      <c r="C71" s="17" t="n"/>
      <c r="D71" s="17" t="n"/>
      <c r="E71" s="38" t="n"/>
      <c r="F71" s="20" t="n"/>
      <c r="G71" s="39" t="n"/>
      <c r="H71" s="41">
        <f>IF(OR(A71="",F71="",G71=""),"",IFERROR(F71*G71,""))</f>
        <v/>
      </c>
      <c r="I71" s="18" t="n"/>
      <c r="J71" s="18" t="n"/>
      <c r="K71" s="17" t="n"/>
      <c r="L71" s="38" t="n"/>
      <c r="M71" s="39" t="n"/>
      <c r="N71" s="38" t="n"/>
      <c r="O71" s="39" t="n"/>
      <c r="P71" s="41">
        <f>IF(OR(A71="",M71=""),"",IFERROR(MAX(M71-IF(O71="",0,O71),0),""))</f>
        <v/>
      </c>
      <c r="Q71" s="26">
        <f>IF(OR(A71="",E71=""),"",IF(OR(K71="Ricevuto",K71="Rifiutato"),"",IFERROR(MAX(TODAY()-E71,0),"")))</f>
        <v/>
      </c>
      <c r="R71" s="27">
        <f>IF(A71="","",IF(C71&lt;&gt;"Sì","Verificare giustificativo",IF(AND(E71&lt;&gt;"",L71&lt;&gt;"",IFERROR(L71&lt;E71,FALSE)),"Controllare la data di esito",IF(AND(E71&lt;&gt;"",N71&lt;&gt;"",IFERROR(N71&lt;E71,FALSE)),"Controllare la data di ricezione",IF(AND(H71&lt;&gt;"",IFERROR(H71&gt;Parametri!$E$12,FALSE)),"Richiesta oltre il limite indicativo",IF(AND(M71&lt;&gt;"",H71&lt;&gt;"",IFERROR(M71&gt;H71,FALSE)),"Approvato oltre il richiesto",IF(AND(O71&lt;&gt;"",M71&lt;&gt;"",IFERROR(O71&gt;M71,FALSE)),"Ricevuto oltre l'approvato",IF(AND(Q71&lt;&gt;"",IFERROR(Q71&gt;Parametri!$E$14,FALSE)),"Richiesta aperta oltre la soglia",IF(AND(K71="Approvato",M71=""),"Inserire importo approvato",IF(AND(OR(K71="Parzialmente ricevuto",K71="Ricevuto"),OR(N71="",O71="")),"Completare ricezione",IF(AND(K71="Ricevuto",P71&lt;&gt;0),"Verificare residuo","")))))))))))</f>
        <v/>
      </c>
    </row>
    <row r="72" ht="20" customHeight="1">
      <c r="A72" s="17" t="n"/>
      <c r="B72" s="18" t="n"/>
      <c r="C72" s="17" t="n"/>
      <c r="D72" s="17" t="n"/>
      <c r="E72" s="38" t="n"/>
      <c r="F72" s="20" t="n"/>
      <c r="G72" s="39" t="n"/>
      <c r="H72" s="40">
        <f>IF(OR(A72="",F72="",G72=""),"",IFERROR(F72*G72,""))</f>
        <v/>
      </c>
      <c r="I72" s="18" t="n"/>
      <c r="J72" s="18" t="n"/>
      <c r="K72" s="17" t="n"/>
      <c r="L72" s="38" t="n"/>
      <c r="M72" s="39" t="n"/>
      <c r="N72" s="38" t="n"/>
      <c r="O72" s="39" t="n"/>
      <c r="P72" s="40">
        <f>IF(OR(A72="",M72=""),"",IFERROR(MAX(M72-IF(O72="",0,O72),0),""))</f>
        <v/>
      </c>
      <c r="Q72" s="23">
        <f>IF(OR(A72="",E72=""),"",IF(OR(K72="Ricevuto",K72="Rifiutato"),"",IFERROR(MAX(TODAY()-E72,0),"")))</f>
        <v/>
      </c>
      <c r="R72" s="24">
        <f>IF(A72="","",IF(C72&lt;&gt;"Sì","Verificare giustificativo",IF(AND(E72&lt;&gt;"",L72&lt;&gt;"",IFERROR(L72&lt;E72,FALSE)),"Controllare la data di esito",IF(AND(E72&lt;&gt;"",N72&lt;&gt;"",IFERROR(N72&lt;E72,FALSE)),"Controllare la data di ricezione",IF(AND(H72&lt;&gt;"",IFERROR(H72&gt;Parametri!$E$12,FALSE)),"Richiesta oltre il limite indicativo",IF(AND(M72&lt;&gt;"",H72&lt;&gt;"",IFERROR(M72&gt;H72,FALSE)),"Approvato oltre il richiesto",IF(AND(O72&lt;&gt;"",M72&lt;&gt;"",IFERROR(O72&gt;M72,FALSE)),"Ricevuto oltre l'approvato",IF(AND(Q72&lt;&gt;"",IFERROR(Q72&gt;Parametri!$E$14,FALSE)),"Richiesta aperta oltre la soglia",IF(AND(K72="Approvato",M72=""),"Inserire importo approvato",IF(AND(OR(K72="Parzialmente ricevuto",K72="Ricevuto"),OR(N72="",O72="")),"Completare ricezione",IF(AND(K72="Ricevuto",P72&lt;&gt;0),"Verificare residuo","")))))))))))</f>
        <v/>
      </c>
    </row>
    <row r="73" ht="20" customHeight="1">
      <c r="A73" s="17" t="n"/>
      <c r="B73" s="18" t="n"/>
      <c r="C73" s="17" t="n"/>
      <c r="D73" s="17" t="n"/>
      <c r="E73" s="38" t="n"/>
      <c r="F73" s="20" t="n"/>
      <c r="G73" s="39" t="n"/>
      <c r="H73" s="41">
        <f>IF(OR(A73="",F73="",G73=""),"",IFERROR(F73*G73,""))</f>
        <v/>
      </c>
      <c r="I73" s="18" t="n"/>
      <c r="J73" s="18" t="n"/>
      <c r="K73" s="17" t="n"/>
      <c r="L73" s="38" t="n"/>
      <c r="M73" s="39" t="n"/>
      <c r="N73" s="38" t="n"/>
      <c r="O73" s="39" t="n"/>
      <c r="P73" s="41">
        <f>IF(OR(A73="",M73=""),"",IFERROR(MAX(M73-IF(O73="",0,O73),0),""))</f>
        <v/>
      </c>
      <c r="Q73" s="26">
        <f>IF(OR(A73="",E73=""),"",IF(OR(K73="Ricevuto",K73="Rifiutato"),"",IFERROR(MAX(TODAY()-E73,0),"")))</f>
        <v/>
      </c>
      <c r="R73" s="27">
        <f>IF(A73="","",IF(C73&lt;&gt;"Sì","Verificare giustificativo",IF(AND(E73&lt;&gt;"",L73&lt;&gt;"",IFERROR(L73&lt;E73,FALSE)),"Controllare la data di esito",IF(AND(E73&lt;&gt;"",N73&lt;&gt;"",IFERROR(N73&lt;E73,FALSE)),"Controllare la data di ricezione",IF(AND(H73&lt;&gt;"",IFERROR(H73&gt;Parametri!$E$12,FALSE)),"Richiesta oltre il limite indicativo",IF(AND(M73&lt;&gt;"",H73&lt;&gt;"",IFERROR(M73&gt;H73,FALSE)),"Approvato oltre il richiesto",IF(AND(O73&lt;&gt;"",M73&lt;&gt;"",IFERROR(O73&gt;M73,FALSE)),"Ricevuto oltre l'approvato",IF(AND(Q73&lt;&gt;"",IFERROR(Q73&gt;Parametri!$E$14,FALSE)),"Richiesta aperta oltre la soglia",IF(AND(K73="Approvato",M73=""),"Inserire importo approvato",IF(AND(OR(K73="Parzialmente ricevuto",K73="Ricevuto"),OR(N73="",O73="")),"Completare ricezione",IF(AND(K73="Ricevuto",P73&lt;&gt;0),"Verificare residuo","")))))))))))</f>
        <v/>
      </c>
    </row>
    <row r="74" ht="20" customHeight="1">
      <c r="A74" s="17" t="n"/>
      <c r="B74" s="18" t="n"/>
      <c r="C74" s="17" t="n"/>
      <c r="D74" s="17" t="n"/>
      <c r="E74" s="38" t="n"/>
      <c r="F74" s="20" t="n"/>
      <c r="G74" s="39" t="n"/>
      <c r="H74" s="40">
        <f>IF(OR(A74="",F74="",G74=""),"",IFERROR(F74*G74,""))</f>
        <v/>
      </c>
      <c r="I74" s="18" t="n"/>
      <c r="J74" s="18" t="n"/>
      <c r="K74" s="17" t="n"/>
      <c r="L74" s="38" t="n"/>
      <c r="M74" s="39" t="n"/>
      <c r="N74" s="38" t="n"/>
      <c r="O74" s="39" t="n"/>
      <c r="P74" s="40">
        <f>IF(OR(A74="",M74=""),"",IFERROR(MAX(M74-IF(O74="",0,O74),0),""))</f>
        <v/>
      </c>
      <c r="Q74" s="23">
        <f>IF(OR(A74="",E74=""),"",IF(OR(K74="Ricevuto",K74="Rifiutato"),"",IFERROR(MAX(TODAY()-E74,0),"")))</f>
        <v/>
      </c>
      <c r="R74" s="24">
        <f>IF(A74="","",IF(C74&lt;&gt;"Sì","Verificare giustificativo",IF(AND(E74&lt;&gt;"",L74&lt;&gt;"",IFERROR(L74&lt;E74,FALSE)),"Controllare la data di esito",IF(AND(E74&lt;&gt;"",N74&lt;&gt;"",IFERROR(N74&lt;E74,FALSE)),"Controllare la data di ricezione",IF(AND(H74&lt;&gt;"",IFERROR(H74&gt;Parametri!$E$12,FALSE)),"Richiesta oltre il limite indicativo",IF(AND(M74&lt;&gt;"",H74&lt;&gt;"",IFERROR(M74&gt;H74,FALSE)),"Approvato oltre il richiesto",IF(AND(O74&lt;&gt;"",M74&lt;&gt;"",IFERROR(O74&gt;M74,FALSE)),"Ricevuto oltre l'approvato",IF(AND(Q74&lt;&gt;"",IFERROR(Q74&gt;Parametri!$E$14,FALSE)),"Richiesta aperta oltre la soglia",IF(AND(K74="Approvato",M74=""),"Inserire importo approvato",IF(AND(OR(K74="Parzialmente ricevuto",K74="Ricevuto"),OR(N74="",O74="")),"Completare ricezione",IF(AND(K74="Ricevuto",P74&lt;&gt;0),"Verificare residuo","")))))))))))</f>
        <v/>
      </c>
    </row>
    <row r="75" ht="20" customHeight="1">
      <c r="A75" s="17" t="n"/>
      <c r="B75" s="18" t="n"/>
      <c r="C75" s="17" t="n"/>
      <c r="D75" s="17" t="n"/>
      <c r="E75" s="38" t="n"/>
      <c r="F75" s="20" t="n"/>
      <c r="G75" s="39" t="n"/>
      <c r="H75" s="41">
        <f>IF(OR(A75="",F75="",G75=""),"",IFERROR(F75*G75,""))</f>
        <v/>
      </c>
      <c r="I75" s="18" t="n"/>
      <c r="J75" s="18" t="n"/>
      <c r="K75" s="17" t="n"/>
      <c r="L75" s="38" t="n"/>
      <c r="M75" s="39" t="n"/>
      <c r="N75" s="38" t="n"/>
      <c r="O75" s="39" t="n"/>
      <c r="P75" s="41">
        <f>IF(OR(A75="",M75=""),"",IFERROR(MAX(M75-IF(O75="",0,O75),0),""))</f>
        <v/>
      </c>
      <c r="Q75" s="26">
        <f>IF(OR(A75="",E75=""),"",IF(OR(K75="Ricevuto",K75="Rifiutato"),"",IFERROR(MAX(TODAY()-E75,0),"")))</f>
        <v/>
      </c>
      <c r="R75" s="27">
        <f>IF(A75="","",IF(C75&lt;&gt;"Sì","Verificare giustificativo",IF(AND(E75&lt;&gt;"",L75&lt;&gt;"",IFERROR(L75&lt;E75,FALSE)),"Controllare la data di esito",IF(AND(E75&lt;&gt;"",N75&lt;&gt;"",IFERROR(N75&lt;E75,FALSE)),"Controllare la data di ricezione",IF(AND(H75&lt;&gt;"",IFERROR(H75&gt;Parametri!$E$12,FALSE)),"Richiesta oltre il limite indicativo",IF(AND(M75&lt;&gt;"",H75&lt;&gt;"",IFERROR(M75&gt;H75,FALSE)),"Approvato oltre il richiesto",IF(AND(O75&lt;&gt;"",M75&lt;&gt;"",IFERROR(O75&gt;M75,FALSE)),"Ricevuto oltre l'approvato",IF(AND(Q75&lt;&gt;"",IFERROR(Q75&gt;Parametri!$E$14,FALSE)),"Richiesta aperta oltre la soglia",IF(AND(K75="Approvato",M75=""),"Inserire importo approvato",IF(AND(OR(K75="Parzialmente ricevuto",K75="Ricevuto"),OR(N75="",O75="")),"Completare ricezione",IF(AND(K75="Ricevuto",P75&lt;&gt;0),"Verificare residuo","")))))))))))</f>
        <v/>
      </c>
    </row>
    <row r="76" ht="20" customHeight="1">
      <c r="A76" s="17" t="n"/>
      <c r="B76" s="18" t="n"/>
      <c r="C76" s="17" t="n"/>
      <c r="D76" s="17" t="n"/>
      <c r="E76" s="38" t="n"/>
      <c r="F76" s="20" t="n"/>
      <c r="G76" s="39" t="n"/>
      <c r="H76" s="40">
        <f>IF(OR(A76="",F76="",G76=""),"",IFERROR(F76*G76,""))</f>
        <v/>
      </c>
      <c r="I76" s="18" t="n"/>
      <c r="J76" s="18" t="n"/>
      <c r="K76" s="17" t="n"/>
      <c r="L76" s="38" t="n"/>
      <c r="M76" s="39" t="n"/>
      <c r="N76" s="38" t="n"/>
      <c r="O76" s="39" t="n"/>
      <c r="P76" s="40">
        <f>IF(OR(A76="",M76=""),"",IFERROR(MAX(M76-IF(O76="",0,O76),0),""))</f>
        <v/>
      </c>
      <c r="Q76" s="23">
        <f>IF(OR(A76="",E76=""),"",IF(OR(K76="Ricevuto",K76="Rifiutato"),"",IFERROR(MAX(TODAY()-E76,0),"")))</f>
        <v/>
      </c>
      <c r="R76" s="24">
        <f>IF(A76="","",IF(C76&lt;&gt;"Sì","Verificare giustificativo",IF(AND(E76&lt;&gt;"",L76&lt;&gt;"",IFERROR(L76&lt;E76,FALSE)),"Controllare la data di esito",IF(AND(E76&lt;&gt;"",N76&lt;&gt;"",IFERROR(N76&lt;E76,FALSE)),"Controllare la data di ricezione",IF(AND(H76&lt;&gt;"",IFERROR(H76&gt;Parametri!$E$12,FALSE)),"Richiesta oltre il limite indicativo",IF(AND(M76&lt;&gt;"",H76&lt;&gt;"",IFERROR(M76&gt;H76,FALSE)),"Approvato oltre il richiesto",IF(AND(O76&lt;&gt;"",M76&lt;&gt;"",IFERROR(O76&gt;M76,FALSE)),"Ricevuto oltre l'approvato",IF(AND(Q76&lt;&gt;"",IFERROR(Q76&gt;Parametri!$E$14,FALSE)),"Richiesta aperta oltre la soglia",IF(AND(K76="Approvato",M76=""),"Inserire importo approvato",IF(AND(OR(K76="Parzialmente ricevuto",K76="Ricevuto"),OR(N76="",O76="")),"Completare ricezione",IF(AND(K76="Ricevuto",P76&lt;&gt;0),"Verificare residuo","")))))))))))</f>
        <v/>
      </c>
    </row>
    <row r="77" ht="20" customHeight="1">
      <c r="A77" s="17" t="n"/>
      <c r="B77" s="18" t="n"/>
      <c r="C77" s="17" t="n"/>
      <c r="D77" s="17" t="n"/>
      <c r="E77" s="38" t="n"/>
      <c r="F77" s="20" t="n"/>
      <c r="G77" s="39" t="n"/>
      <c r="H77" s="41">
        <f>IF(OR(A77="",F77="",G77=""),"",IFERROR(F77*G77,""))</f>
        <v/>
      </c>
      <c r="I77" s="18" t="n"/>
      <c r="J77" s="18" t="n"/>
      <c r="K77" s="17" t="n"/>
      <c r="L77" s="38" t="n"/>
      <c r="M77" s="39" t="n"/>
      <c r="N77" s="38" t="n"/>
      <c r="O77" s="39" t="n"/>
      <c r="P77" s="41">
        <f>IF(OR(A77="",M77=""),"",IFERROR(MAX(M77-IF(O77="",0,O77),0),""))</f>
        <v/>
      </c>
      <c r="Q77" s="26">
        <f>IF(OR(A77="",E77=""),"",IF(OR(K77="Ricevuto",K77="Rifiutato"),"",IFERROR(MAX(TODAY()-E77,0),"")))</f>
        <v/>
      </c>
      <c r="R77" s="27">
        <f>IF(A77="","",IF(C77&lt;&gt;"Sì","Verificare giustificativo",IF(AND(E77&lt;&gt;"",L77&lt;&gt;"",IFERROR(L77&lt;E77,FALSE)),"Controllare la data di esito",IF(AND(E77&lt;&gt;"",N77&lt;&gt;"",IFERROR(N77&lt;E77,FALSE)),"Controllare la data di ricezione",IF(AND(H77&lt;&gt;"",IFERROR(H77&gt;Parametri!$E$12,FALSE)),"Richiesta oltre il limite indicativo",IF(AND(M77&lt;&gt;"",H77&lt;&gt;"",IFERROR(M77&gt;H77,FALSE)),"Approvato oltre il richiesto",IF(AND(O77&lt;&gt;"",M77&lt;&gt;"",IFERROR(O77&gt;M77,FALSE)),"Ricevuto oltre l'approvato",IF(AND(Q77&lt;&gt;"",IFERROR(Q77&gt;Parametri!$E$14,FALSE)),"Richiesta aperta oltre la soglia",IF(AND(K77="Approvato",M77=""),"Inserire importo approvato",IF(AND(OR(K77="Parzialmente ricevuto",K77="Ricevuto"),OR(N77="",O77="")),"Completare ricezione",IF(AND(K77="Ricevuto",P77&lt;&gt;0),"Verificare residuo","")))))))))))</f>
        <v/>
      </c>
    </row>
    <row r="78" ht="20" customHeight="1">
      <c r="A78" s="17" t="n"/>
      <c r="B78" s="18" t="n"/>
      <c r="C78" s="17" t="n"/>
      <c r="D78" s="17" t="n"/>
      <c r="E78" s="38" t="n"/>
      <c r="F78" s="20" t="n"/>
      <c r="G78" s="39" t="n"/>
      <c r="H78" s="40">
        <f>IF(OR(A78="",F78="",G78=""),"",IFERROR(F78*G78,""))</f>
        <v/>
      </c>
      <c r="I78" s="18" t="n"/>
      <c r="J78" s="18" t="n"/>
      <c r="K78" s="17" t="n"/>
      <c r="L78" s="38" t="n"/>
      <c r="M78" s="39" t="n"/>
      <c r="N78" s="38" t="n"/>
      <c r="O78" s="39" t="n"/>
      <c r="P78" s="40">
        <f>IF(OR(A78="",M78=""),"",IFERROR(MAX(M78-IF(O78="",0,O78),0),""))</f>
        <v/>
      </c>
      <c r="Q78" s="23">
        <f>IF(OR(A78="",E78=""),"",IF(OR(K78="Ricevuto",K78="Rifiutato"),"",IFERROR(MAX(TODAY()-E78,0),"")))</f>
        <v/>
      </c>
      <c r="R78" s="24">
        <f>IF(A78="","",IF(C78&lt;&gt;"Sì","Verificare giustificativo",IF(AND(E78&lt;&gt;"",L78&lt;&gt;"",IFERROR(L78&lt;E78,FALSE)),"Controllare la data di esito",IF(AND(E78&lt;&gt;"",N78&lt;&gt;"",IFERROR(N78&lt;E78,FALSE)),"Controllare la data di ricezione",IF(AND(H78&lt;&gt;"",IFERROR(H78&gt;Parametri!$E$12,FALSE)),"Richiesta oltre il limite indicativo",IF(AND(M78&lt;&gt;"",H78&lt;&gt;"",IFERROR(M78&gt;H78,FALSE)),"Approvato oltre il richiesto",IF(AND(O78&lt;&gt;"",M78&lt;&gt;"",IFERROR(O78&gt;M78,FALSE)),"Ricevuto oltre l'approvato",IF(AND(Q78&lt;&gt;"",IFERROR(Q78&gt;Parametri!$E$14,FALSE)),"Richiesta aperta oltre la soglia",IF(AND(K78="Approvato",M78=""),"Inserire importo approvato",IF(AND(OR(K78="Parzialmente ricevuto",K78="Ricevuto"),OR(N78="",O78="")),"Completare ricezione",IF(AND(K78="Ricevuto",P78&lt;&gt;0),"Verificare residuo","")))))))))))</f>
        <v/>
      </c>
    </row>
    <row r="79" ht="20" customHeight="1">
      <c r="A79" s="17" t="n"/>
      <c r="B79" s="18" t="n"/>
      <c r="C79" s="17" t="n"/>
      <c r="D79" s="17" t="n"/>
      <c r="E79" s="38" t="n"/>
      <c r="F79" s="20" t="n"/>
      <c r="G79" s="39" t="n"/>
      <c r="H79" s="41">
        <f>IF(OR(A79="",F79="",G79=""),"",IFERROR(F79*G79,""))</f>
        <v/>
      </c>
      <c r="I79" s="18" t="n"/>
      <c r="J79" s="18" t="n"/>
      <c r="K79" s="17" t="n"/>
      <c r="L79" s="38" t="n"/>
      <c r="M79" s="39" t="n"/>
      <c r="N79" s="38" t="n"/>
      <c r="O79" s="39" t="n"/>
      <c r="P79" s="41">
        <f>IF(OR(A79="",M79=""),"",IFERROR(MAX(M79-IF(O79="",0,O79),0),""))</f>
        <v/>
      </c>
      <c r="Q79" s="26">
        <f>IF(OR(A79="",E79=""),"",IF(OR(K79="Ricevuto",K79="Rifiutato"),"",IFERROR(MAX(TODAY()-E79,0),"")))</f>
        <v/>
      </c>
      <c r="R79" s="27">
        <f>IF(A79="","",IF(C79&lt;&gt;"Sì","Verificare giustificativo",IF(AND(E79&lt;&gt;"",L79&lt;&gt;"",IFERROR(L79&lt;E79,FALSE)),"Controllare la data di esito",IF(AND(E79&lt;&gt;"",N79&lt;&gt;"",IFERROR(N79&lt;E79,FALSE)),"Controllare la data di ricezione",IF(AND(H79&lt;&gt;"",IFERROR(H79&gt;Parametri!$E$12,FALSE)),"Richiesta oltre il limite indicativo",IF(AND(M79&lt;&gt;"",H79&lt;&gt;"",IFERROR(M79&gt;H79,FALSE)),"Approvato oltre il richiesto",IF(AND(O79&lt;&gt;"",M79&lt;&gt;"",IFERROR(O79&gt;M79,FALSE)),"Ricevuto oltre l'approvato",IF(AND(Q79&lt;&gt;"",IFERROR(Q79&gt;Parametri!$E$14,FALSE)),"Richiesta aperta oltre la soglia",IF(AND(K79="Approvato",M79=""),"Inserire importo approvato",IF(AND(OR(K79="Parzialmente ricevuto",K79="Ricevuto"),OR(N79="",O79="")),"Completare ricezione",IF(AND(K79="Ricevuto",P79&lt;&gt;0),"Verificare residuo","")))))))))))</f>
        <v/>
      </c>
    </row>
    <row r="80" ht="20" customHeight="1">
      <c r="A80" s="17" t="n"/>
      <c r="B80" s="18" t="n"/>
      <c r="C80" s="17" t="n"/>
      <c r="D80" s="17" t="n"/>
      <c r="E80" s="38" t="n"/>
      <c r="F80" s="20" t="n"/>
      <c r="G80" s="39" t="n"/>
      <c r="H80" s="40">
        <f>IF(OR(A80="",F80="",G80=""),"",IFERROR(F80*G80,""))</f>
        <v/>
      </c>
      <c r="I80" s="18" t="n"/>
      <c r="J80" s="18" t="n"/>
      <c r="K80" s="17" t="n"/>
      <c r="L80" s="38" t="n"/>
      <c r="M80" s="39" t="n"/>
      <c r="N80" s="38" t="n"/>
      <c r="O80" s="39" t="n"/>
      <c r="P80" s="40">
        <f>IF(OR(A80="",M80=""),"",IFERROR(MAX(M80-IF(O80="",0,O80),0),""))</f>
        <v/>
      </c>
      <c r="Q80" s="23">
        <f>IF(OR(A80="",E80=""),"",IF(OR(K80="Ricevuto",K80="Rifiutato"),"",IFERROR(MAX(TODAY()-E80,0),"")))</f>
        <v/>
      </c>
      <c r="R80" s="24">
        <f>IF(A80="","",IF(C80&lt;&gt;"Sì","Verificare giustificativo",IF(AND(E80&lt;&gt;"",L80&lt;&gt;"",IFERROR(L80&lt;E80,FALSE)),"Controllare la data di esito",IF(AND(E80&lt;&gt;"",N80&lt;&gt;"",IFERROR(N80&lt;E80,FALSE)),"Controllare la data di ricezione",IF(AND(H80&lt;&gt;"",IFERROR(H80&gt;Parametri!$E$12,FALSE)),"Richiesta oltre il limite indicativo",IF(AND(M80&lt;&gt;"",H80&lt;&gt;"",IFERROR(M80&gt;H80,FALSE)),"Approvato oltre il richiesto",IF(AND(O80&lt;&gt;"",M80&lt;&gt;"",IFERROR(O80&gt;M80,FALSE)),"Ricevuto oltre l'approvato",IF(AND(Q80&lt;&gt;"",IFERROR(Q80&gt;Parametri!$E$14,FALSE)),"Richiesta aperta oltre la soglia",IF(AND(K80="Approvato",M80=""),"Inserire importo approvato",IF(AND(OR(K80="Parzialmente ricevuto",K80="Ricevuto"),OR(N80="",O80="")),"Completare ricezione",IF(AND(K80="Ricevuto",P80&lt;&gt;0),"Verificare residuo","")))))))))))</f>
        <v/>
      </c>
    </row>
    <row r="81" ht="20" customHeight="1">
      <c r="A81" s="17" t="n"/>
      <c r="B81" s="18" t="n"/>
      <c r="C81" s="17" t="n"/>
      <c r="D81" s="17" t="n"/>
      <c r="E81" s="38" t="n"/>
      <c r="F81" s="20" t="n"/>
      <c r="G81" s="39" t="n"/>
      <c r="H81" s="41">
        <f>IF(OR(A81="",F81="",G81=""),"",IFERROR(F81*G81,""))</f>
        <v/>
      </c>
      <c r="I81" s="18" t="n"/>
      <c r="J81" s="18" t="n"/>
      <c r="K81" s="17" t="n"/>
      <c r="L81" s="38" t="n"/>
      <c r="M81" s="39" t="n"/>
      <c r="N81" s="38" t="n"/>
      <c r="O81" s="39" t="n"/>
      <c r="P81" s="41">
        <f>IF(OR(A81="",M81=""),"",IFERROR(MAX(M81-IF(O81="",0,O81),0),""))</f>
        <v/>
      </c>
      <c r="Q81" s="26">
        <f>IF(OR(A81="",E81=""),"",IF(OR(K81="Ricevuto",K81="Rifiutato"),"",IFERROR(MAX(TODAY()-E81,0),"")))</f>
        <v/>
      </c>
      <c r="R81" s="27">
        <f>IF(A81="","",IF(C81&lt;&gt;"Sì","Verificare giustificativo",IF(AND(E81&lt;&gt;"",L81&lt;&gt;"",IFERROR(L81&lt;E81,FALSE)),"Controllare la data di esito",IF(AND(E81&lt;&gt;"",N81&lt;&gt;"",IFERROR(N81&lt;E81,FALSE)),"Controllare la data di ricezione",IF(AND(H81&lt;&gt;"",IFERROR(H81&gt;Parametri!$E$12,FALSE)),"Richiesta oltre il limite indicativo",IF(AND(M81&lt;&gt;"",H81&lt;&gt;"",IFERROR(M81&gt;H81,FALSE)),"Approvato oltre il richiesto",IF(AND(O81&lt;&gt;"",M81&lt;&gt;"",IFERROR(O81&gt;M81,FALSE)),"Ricevuto oltre l'approvato",IF(AND(Q81&lt;&gt;"",IFERROR(Q81&gt;Parametri!$E$14,FALSE)),"Richiesta aperta oltre la soglia",IF(AND(K81="Approvato",M81=""),"Inserire importo approvato",IF(AND(OR(K81="Parzialmente ricevuto",K81="Ricevuto"),OR(N81="",O81="")),"Completare ricezione",IF(AND(K81="Ricevuto",P81&lt;&gt;0),"Verificare residuo","")))))))))))</f>
        <v/>
      </c>
    </row>
    <row r="82" ht="20" customHeight="1">
      <c r="A82" s="17" t="n"/>
      <c r="B82" s="18" t="n"/>
      <c r="C82" s="17" t="n"/>
      <c r="D82" s="17" t="n"/>
      <c r="E82" s="38" t="n"/>
      <c r="F82" s="20" t="n"/>
      <c r="G82" s="39" t="n"/>
      <c r="H82" s="40">
        <f>IF(OR(A82="",F82="",G82=""),"",IFERROR(F82*G82,""))</f>
        <v/>
      </c>
      <c r="I82" s="18" t="n"/>
      <c r="J82" s="18" t="n"/>
      <c r="K82" s="17" t="n"/>
      <c r="L82" s="38" t="n"/>
      <c r="M82" s="39" t="n"/>
      <c r="N82" s="38" t="n"/>
      <c r="O82" s="39" t="n"/>
      <c r="P82" s="40">
        <f>IF(OR(A82="",M82=""),"",IFERROR(MAX(M82-IF(O82="",0,O82),0),""))</f>
        <v/>
      </c>
      <c r="Q82" s="23">
        <f>IF(OR(A82="",E82=""),"",IF(OR(K82="Ricevuto",K82="Rifiutato"),"",IFERROR(MAX(TODAY()-E82,0),"")))</f>
        <v/>
      </c>
      <c r="R82" s="24">
        <f>IF(A82="","",IF(C82&lt;&gt;"Sì","Verificare giustificativo",IF(AND(E82&lt;&gt;"",L82&lt;&gt;"",IFERROR(L82&lt;E82,FALSE)),"Controllare la data di esito",IF(AND(E82&lt;&gt;"",N82&lt;&gt;"",IFERROR(N82&lt;E82,FALSE)),"Controllare la data di ricezione",IF(AND(H82&lt;&gt;"",IFERROR(H82&gt;Parametri!$E$12,FALSE)),"Richiesta oltre il limite indicativo",IF(AND(M82&lt;&gt;"",H82&lt;&gt;"",IFERROR(M82&gt;H82,FALSE)),"Approvato oltre il richiesto",IF(AND(O82&lt;&gt;"",M82&lt;&gt;"",IFERROR(O82&gt;M82,FALSE)),"Ricevuto oltre l'approvato",IF(AND(Q82&lt;&gt;"",IFERROR(Q82&gt;Parametri!$E$14,FALSE)),"Richiesta aperta oltre la soglia",IF(AND(K82="Approvato",M82=""),"Inserire importo approvato",IF(AND(OR(K82="Parzialmente ricevuto",K82="Ricevuto"),OR(N82="",O82="")),"Completare ricezione",IF(AND(K82="Ricevuto",P82&lt;&gt;0),"Verificare residuo","")))))))))))</f>
        <v/>
      </c>
    </row>
    <row r="83" ht="20" customHeight="1">
      <c r="A83" s="17" t="n"/>
      <c r="B83" s="18" t="n"/>
      <c r="C83" s="17" t="n"/>
      <c r="D83" s="17" t="n"/>
      <c r="E83" s="38" t="n"/>
      <c r="F83" s="20" t="n"/>
      <c r="G83" s="39" t="n"/>
      <c r="H83" s="41">
        <f>IF(OR(A83="",F83="",G83=""),"",IFERROR(F83*G83,""))</f>
        <v/>
      </c>
      <c r="I83" s="18" t="n"/>
      <c r="J83" s="18" t="n"/>
      <c r="K83" s="17" t="n"/>
      <c r="L83" s="38" t="n"/>
      <c r="M83" s="39" t="n"/>
      <c r="N83" s="38" t="n"/>
      <c r="O83" s="39" t="n"/>
      <c r="P83" s="41">
        <f>IF(OR(A83="",M83=""),"",IFERROR(MAX(M83-IF(O83="",0,O83),0),""))</f>
        <v/>
      </c>
      <c r="Q83" s="26">
        <f>IF(OR(A83="",E83=""),"",IF(OR(K83="Ricevuto",K83="Rifiutato"),"",IFERROR(MAX(TODAY()-E83,0),"")))</f>
        <v/>
      </c>
      <c r="R83" s="27">
        <f>IF(A83="","",IF(C83&lt;&gt;"Sì","Verificare giustificativo",IF(AND(E83&lt;&gt;"",L83&lt;&gt;"",IFERROR(L83&lt;E83,FALSE)),"Controllare la data di esito",IF(AND(E83&lt;&gt;"",N83&lt;&gt;"",IFERROR(N83&lt;E83,FALSE)),"Controllare la data di ricezione",IF(AND(H83&lt;&gt;"",IFERROR(H83&gt;Parametri!$E$12,FALSE)),"Richiesta oltre il limite indicativo",IF(AND(M83&lt;&gt;"",H83&lt;&gt;"",IFERROR(M83&gt;H83,FALSE)),"Approvato oltre il richiesto",IF(AND(O83&lt;&gt;"",M83&lt;&gt;"",IFERROR(O83&gt;M83,FALSE)),"Ricevuto oltre l'approvato",IF(AND(Q83&lt;&gt;"",IFERROR(Q83&gt;Parametri!$E$14,FALSE)),"Richiesta aperta oltre la soglia",IF(AND(K83="Approvato",M83=""),"Inserire importo approvato",IF(AND(OR(K83="Parzialmente ricevuto",K83="Ricevuto"),OR(N83="",O83="")),"Completare ricezione",IF(AND(K83="Ricevuto",P83&lt;&gt;0),"Verificare residuo","")))))))))))</f>
        <v/>
      </c>
    </row>
    <row r="84" ht="20" customHeight="1">
      <c r="A84" s="17" t="n"/>
      <c r="B84" s="18" t="n"/>
      <c r="C84" s="17" t="n"/>
      <c r="D84" s="17" t="n"/>
      <c r="E84" s="38" t="n"/>
      <c r="F84" s="20" t="n"/>
      <c r="G84" s="39" t="n"/>
      <c r="H84" s="40">
        <f>IF(OR(A84="",F84="",G84=""),"",IFERROR(F84*G84,""))</f>
        <v/>
      </c>
      <c r="I84" s="18" t="n"/>
      <c r="J84" s="18" t="n"/>
      <c r="K84" s="17" t="n"/>
      <c r="L84" s="38" t="n"/>
      <c r="M84" s="39" t="n"/>
      <c r="N84" s="38" t="n"/>
      <c r="O84" s="39" t="n"/>
      <c r="P84" s="40">
        <f>IF(OR(A84="",M84=""),"",IFERROR(MAX(M84-IF(O84="",0,O84),0),""))</f>
        <v/>
      </c>
      <c r="Q84" s="23">
        <f>IF(OR(A84="",E84=""),"",IF(OR(K84="Ricevuto",K84="Rifiutato"),"",IFERROR(MAX(TODAY()-E84,0),"")))</f>
        <v/>
      </c>
      <c r="R84" s="24">
        <f>IF(A84="","",IF(C84&lt;&gt;"Sì","Verificare giustificativo",IF(AND(E84&lt;&gt;"",L84&lt;&gt;"",IFERROR(L84&lt;E84,FALSE)),"Controllare la data di esito",IF(AND(E84&lt;&gt;"",N84&lt;&gt;"",IFERROR(N84&lt;E84,FALSE)),"Controllare la data di ricezione",IF(AND(H84&lt;&gt;"",IFERROR(H84&gt;Parametri!$E$12,FALSE)),"Richiesta oltre il limite indicativo",IF(AND(M84&lt;&gt;"",H84&lt;&gt;"",IFERROR(M84&gt;H84,FALSE)),"Approvato oltre il richiesto",IF(AND(O84&lt;&gt;"",M84&lt;&gt;"",IFERROR(O84&gt;M84,FALSE)),"Ricevuto oltre l'approvato",IF(AND(Q84&lt;&gt;"",IFERROR(Q84&gt;Parametri!$E$14,FALSE)),"Richiesta aperta oltre la soglia",IF(AND(K84="Approvato",M84=""),"Inserire importo approvato",IF(AND(OR(K84="Parzialmente ricevuto",K84="Ricevuto"),OR(N84="",O84="")),"Completare ricezione",IF(AND(K84="Ricevuto",P84&lt;&gt;0),"Verificare residuo","")))))))))))</f>
        <v/>
      </c>
    </row>
    <row r="85" ht="20" customHeight="1">
      <c r="A85" s="17" t="n"/>
      <c r="B85" s="18" t="n"/>
      <c r="C85" s="17" t="n"/>
      <c r="D85" s="17" t="n"/>
      <c r="E85" s="38" t="n"/>
      <c r="F85" s="20" t="n"/>
      <c r="G85" s="39" t="n"/>
      <c r="H85" s="41">
        <f>IF(OR(A85="",F85="",G85=""),"",IFERROR(F85*G85,""))</f>
        <v/>
      </c>
      <c r="I85" s="18" t="n"/>
      <c r="J85" s="18" t="n"/>
      <c r="K85" s="17" t="n"/>
      <c r="L85" s="38" t="n"/>
      <c r="M85" s="39" t="n"/>
      <c r="N85" s="38" t="n"/>
      <c r="O85" s="39" t="n"/>
      <c r="P85" s="41">
        <f>IF(OR(A85="",M85=""),"",IFERROR(MAX(M85-IF(O85="",0,O85),0),""))</f>
        <v/>
      </c>
      <c r="Q85" s="26">
        <f>IF(OR(A85="",E85=""),"",IF(OR(K85="Ricevuto",K85="Rifiutato"),"",IFERROR(MAX(TODAY()-E85,0),"")))</f>
        <v/>
      </c>
      <c r="R85" s="27">
        <f>IF(A85="","",IF(C85&lt;&gt;"Sì","Verificare giustificativo",IF(AND(E85&lt;&gt;"",L85&lt;&gt;"",IFERROR(L85&lt;E85,FALSE)),"Controllare la data di esito",IF(AND(E85&lt;&gt;"",N85&lt;&gt;"",IFERROR(N85&lt;E85,FALSE)),"Controllare la data di ricezione",IF(AND(H85&lt;&gt;"",IFERROR(H85&gt;Parametri!$E$12,FALSE)),"Richiesta oltre il limite indicativo",IF(AND(M85&lt;&gt;"",H85&lt;&gt;"",IFERROR(M85&gt;H85,FALSE)),"Approvato oltre il richiesto",IF(AND(O85&lt;&gt;"",M85&lt;&gt;"",IFERROR(O85&gt;M85,FALSE)),"Ricevuto oltre l'approvato",IF(AND(Q85&lt;&gt;"",IFERROR(Q85&gt;Parametri!$E$14,FALSE)),"Richiesta aperta oltre la soglia",IF(AND(K85="Approvato",M85=""),"Inserire importo approvato",IF(AND(OR(K85="Parzialmente ricevuto",K85="Ricevuto"),OR(N85="",O85="")),"Completare ricezione",IF(AND(K85="Ricevuto",P85&lt;&gt;0),"Verificare residuo","")))))))))))</f>
        <v/>
      </c>
    </row>
    <row r="86" ht="20" customHeight="1">
      <c r="A86" s="17" t="n"/>
      <c r="B86" s="18" t="n"/>
      <c r="C86" s="17" t="n"/>
      <c r="D86" s="17" t="n"/>
      <c r="E86" s="38" t="n"/>
      <c r="F86" s="20" t="n"/>
      <c r="G86" s="39" t="n"/>
      <c r="H86" s="40">
        <f>IF(OR(A86="",F86="",G86=""),"",IFERROR(F86*G86,""))</f>
        <v/>
      </c>
      <c r="I86" s="18" t="n"/>
      <c r="J86" s="18" t="n"/>
      <c r="K86" s="17" t="n"/>
      <c r="L86" s="38" t="n"/>
      <c r="M86" s="39" t="n"/>
      <c r="N86" s="38" t="n"/>
      <c r="O86" s="39" t="n"/>
      <c r="P86" s="40">
        <f>IF(OR(A86="",M86=""),"",IFERROR(MAX(M86-IF(O86="",0,O86),0),""))</f>
        <v/>
      </c>
      <c r="Q86" s="23">
        <f>IF(OR(A86="",E86=""),"",IF(OR(K86="Ricevuto",K86="Rifiutato"),"",IFERROR(MAX(TODAY()-E86,0),"")))</f>
        <v/>
      </c>
      <c r="R86" s="24">
        <f>IF(A86="","",IF(C86&lt;&gt;"Sì","Verificare giustificativo",IF(AND(E86&lt;&gt;"",L86&lt;&gt;"",IFERROR(L86&lt;E86,FALSE)),"Controllare la data di esito",IF(AND(E86&lt;&gt;"",N86&lt;&gt;"",IFERROR(N86&lt;E86,FALSE)),"Controllare la data di ricezione",IF(AND(H86&lt;&gt;"",IFERROR(H86&gt;Parametri!$E$12,FALSE)),"Richiesta oltre il limite indicativo",IF(AND(M86&lt;&gt;"",H86&lt;&gt;"",IFERROR(M86&gt;H86,FALSE)),"Approvato oltre il richiesto",IF(AND(O86&lt;&gt;"",M86&lt;&gt;"",IFERROR(O86&gt;M86,FALSE)),"Ricevuto oltre l'approvato",IF(AND(Q86&lt;&gt;"",IFERROR(Q86&gt;Parametri!$E$14,FALSE)),"Richiesta aperta oltre la soglia",IF(AND(K86="Approvato",M86=""),"Inserire importo approvato",IF(AND(OR(K86="Parzialmente ricevuto",K86="Ricevuto"),OR(N86="",O86="")),"Completare ricezione",IF(AND(K86="Ricevuto",P86&lt;&gt;0),"Verificare residuo","")))))))))))</f>
        <v/>
      </c>
    </row>
    <row r="87" ht="20" customHeight="1">
      <c r="A87" s="17" t="n"/>
      <c r="B87" s="18" t="n"/>
      <c r="C87" s="17" t="n"/>
      <c r="D87" s="17" t="n"/>
      <c r="E87" s="38" t="n"/>
      <c r="F87" s="20" t="n"/>
      <c r="G87" s="39" t="n"/>
      <c r="H87" s="41">
        <f>IF(OR(A87="",F87="",G87=""),"",IFERROR(F87*G87,""))</f>
        <v/>
      </c>
      <c r="I87" s="18" t="n"/>
      <c r="J87" s="18" t="n"/>
      <c r="K87" s="17" t="n"/>
      <c r="L87" s="38" t="n"/>
      <c r="M87" s="39" t="n"/>
      <c r="N87" s="38" t="n"/>
      <c r="O87" s="39" t="n"/>
      <c r="P87" s="41">
        <f>IF(OR(A87="",M87=""),"",IFERROR(MAX(M87-IF(O87="",0,O87),0),""))</f>
        <v/>
      </c>
      <c r="Q87" s="26">
        <f>IF(OR(A87="",E87=""),"",IF(OR(K87="Ricevuto",K87="Rifiutato"),"",IFERROR(MAX(TODAY()-E87,0),"")))</f>
        <v/>
      </c>
      <c r="R87" s="27">
        <f>IF(A87="","",IF(C87&lt;&gt;"Sì","Verificare giustificativo",IF(AND(E87&lt;&gt;"",L87&lt;&gt;"",IFERROR(L87&lt;E87,FALSE)),"Controllare la data di esito",IF(AND(E87&lt;&gt;"",N87&lt;&gt;"",IFERROR(N87&lt;E87,FALSE)),"Controllare la data di ricezione",IF(AND(H87&lt;&gt;"",IFERROR(H87&gt;Parametri!$E$12,FALSE)),"Richiesta oltre il limite indicativo",IF(AND(M87&lt;&gt;"",H87&lt;&gt;"",IFERROR(M87&gt;H87,FALSE)),"Approvato oltre il richiesto",IF(AND(O87&lt;&gt;"",M87&lt;&gt;"",IFERROR(O87&gt;M87,FALSE)),"Ricevuto oltre l'approvato",IF(AND(Q87&lt;&gt;"",IFERROR(Q87&gt;Parametri!$E$14,FALSE)),"Richiesta aperta oltre la soglia",IF(AND(K87="Approvato",M87=""),"Inserire importo approvato",IF(AND(OR(K87="Parzialmente ricevuto",K87="Ricevuto"),OR(N87="",O87="")),"Completare ricezione",IF(AND(K87="Ricevuto",P87&lt;&gt;0),"Verificare residuo","")))))))))))</f>
        <v/>
      </c>
    </row>
    <row r="88" ht="20" customHeight="1">
      <c r="A88" s="17" t="n"/>
      <c r="B88" s="18" t="n"/>
      <c r="C88" s="17" t="n"/>
      <c r="D88" s="17" t="n"/>
      <c r="E88" s="38" t="n"/>
      <c r="F88" s="20" t="n"/>
      <c r="G88" s="39" t="n"/>
      <c r="H88" s="40">
        <f>IF(OR(A88="",F88="",G88=""),"",IFERROR(F88*G88,""))</f>
        <v/>
      </c>
      <c r="I88" s="18" t="n"/>
      <c r="J88" s="18" t="n"/>
      <c r="K88" s="17" t="n"/>
      <c r="L88" s="38" t="n"/>
      <c r="M88" s="39" t="n"/>
      <c r="N88" s="38" t="n"/>
      <c r="O88" s="39" t="n"/>
      <c r="P88" s="40">
        <f>IF(OR(A88="",M88=""),"",IFERROR(MAX(M88-IF(O88="",0,O88),0),""))</f>
        <v/>
      </c>
      <c r="Q88" s="23">
        <f>IF(OR(A88="",E88=""),"",IF(OR(K88="Ricevuto",K88="Rifiutato"),"",IFERROR(MAX(TODAY()-E88,0),"")))</f>
        <v/>
      </c>
      <c r="R88" s="24">
        <f>IF(A88="","",IF(C88&lt;&gt;"Sì","Verificare giustificativo",IF(AND(E88&lt;&gt;"",L88&lt;&gt;"",IFERROR(L88&lt;E88,FALSE)),"Controllare la data di esito",IF(AND(E88&lt;&gt;"",N88&lt;&gt;"",IFERROR(N88&lt;E88,FALSE)),"Controllare la data di ricezione",IF(AND(H88&lt;&gt;"",IFERROR(H88&gt;Parametri!$E$12,FALSE)),"Richiesta oltre il limite indicativo",IF(AND(M88&lt;&gt;"",H88&lt;&gt;"",IFERROR(M88&gt;H88,FALSE)),"Approvato oltre il richiesto",IF(AND(O88&lt;&gt;"",M88&lt;&gt;"",IFERROR(O88&gt;M88,FALSE)),"Ricevuto oltre l'approvato",IF(AND(Q88&lt;&gt;"",IFERROR(Q88&gt;Parametri!$E$14,FALSE)),"Richiesta aperta oltre la soglia",IF(AND(K88="Approvato",M88=""),"Inserire importo approvato",IF(AND(OR(K88="Parzialmente ricevuto",K88="Ricevuto"),OR(N88="",O88="")),"Completare ricezione",IF(AND(K88="Ricevuto",P88&lt;&gt;0),"Verificare residuo","")))))))))))</f>
        <v/>
      </c>
    </row>
    <row r="89" ht="20" customHeight="1">
      <c r="A89" s="17" t="n"/>
      <c r="B89" s="18" t="n"/>
      <c r="C89" s="17" t="n"/>
      <c r="D89" s="17" t="n"/>
      <c r="E89" s="38" t="n"/>
      <c r="F89" s="20" t="n"/>
      <c r="G89" s="39" t="n"/>
      <c r="H89" s="41">
        <f>IF(OR(A89="",F89="",G89=""),"",IFERROR(F89*G89,""))</f>
        <v/>
      </c>
      <c r="I89" s="18" t="n"/>
      <c r="J89" s="18" t="n"/>
      <c r="K89" s="17" t="n"/>
      <c r="L89" s="38" t="n"/>
      <c r="M89" s="39" t="n"/>
      <c r="N89" s="38" t="n"/>
      <c r="O89" s="39" t="n"/>
      <c r="P89" s="41">
        <f>IF(OR(A89="",M89=""),"",IFERROR(MAX(M89-IF(O89="",0,O89),0),""))</f>
        <v/>
      </c>
      <c r="Q89" s="26">
        <f>IF(OR(A89="",E89=""),"",IF(OR(K89="Ricevuto",K89="Rifiutato"),"",IFERROR(MAX(TODAY()-E89,0),"")))</f>
        <v/>
      </c>
      <c r="R89" s="27">
        <f>IF(A89="","",IF(C89&lt;&gt;"Sì","Verificare giustificativo",IF(AND(E89&lt;&gt;"",L89&lt;&gt;"",IFERROR(L89&lt;E89,FALSE)),"Controllare la data di esito",IF(AND(E89&lt;&gt;"",N89&lt;&gt;"",IFERROR(N89&lt;E89,FALSE)),"Controllare la data di ricezione",IF(AND(H89&lt;&gt;"",IFERROR(H89&gt;Parametri!$E$12,FALSE)),"Richiesta oltre il limite indicativo",IF(AND(M89&lt;&gt;"",H89&lt;&gt;"",IFERROR(M89&gt;H89,FALSE)),"Approvato oltre il richiesto",IF(AND(O89&lt;&gt;"",M89&lt;&gt;"",IFERROR(O89&gt;M89,FALSE)),"Ricevuto oltre l'approvato",IF(AND(Q89&lt;&gt;"",IFERROR(Q89&gt;Parametri!$E$14,FALSE)),"Richiesta aperta oltre la soglia",IF(AND(K89="Approvato",M89=""),"Inserire importo approvato",IF(AND(OR(K89="Parzialmente ricevuto",K89="Ricevuto"),OR(N89="",O89="")),"Completare ricezione",IF(AND(K89="Ricevuto",P89&lt;&gt;0),"Verificare residuo","")))))))))))</f>
        <v/>
      </c>
    </row>
    <row r="90" ht="20" customHeight="1">
      <c r="A90" s="17" t="n"/>
      <c r="B90" s="18" t="n"/>
      <c r="C90" s="17" t="n"/>
      <c r="D90" s="17" t="n"/>
      <c r="E90" s="38" t="n"/>
      <c r="F90" s="20" t="n"/>
      <c r="G90" s="39" t="n"/>
      <c r="H90" s="40">
        <f>IF(OR(A90="",F90="",G90=""),"",IFERROR(F90*G90,""))</f>
        <v/>
      </c>
      <c r="I90" s="18" t="n"/>
      <c r="J90" s="18" t="n"/>
      <c r="K90" s="17" t="n"/>
      <c r="L90" s="38" t="n"/>
      <c r="M90" s="39" t="n"/>
      <c r="N90" s="38" t="n"/>
      <c r="O90" s="39" t="n"/>
      <c r="P90" s="40">
        <f>IF(OR(A90="",M90=""),"",IFERROR(MAX(M90-IF(O90="",0,O90),0),""))</f>
        <v/>
      </c>
      <c r="Q90" s="23">
        <f>IF(OR(A90="",E90=""),"",IF(OR(K90="Ricevuto",K90="Rifiutato"),"",IFERROR(MAX(TODAY()-E90,0),"")))</f>
        <v/>
      </c>
      <c r="R90" s="24">
        <f>IF(A90="","",IF(C90&lt;&gt;"Sì","Verificare giustificativo",IF(AND(E90&lt;&gt;"",L90&lt;&gt;"",IFERROR(L90&lt;E90,FALSE)),"Controllare la data di esito",IF(AND(E90&lt;&gt;"",N90&lt;&gt;"",IFERROR(N90&lt;E90,FALSE)),"Controllare la data di ricezione",IF(AND(H90&lt;&gt;"",IFERROR(H90&gt;Parametri!$E$12,FALSE)),"Richiesta oltre il limite indicativo",IF(AND(M90&lt;&gt;"",H90&lt;&gt;"",IFERROR(M90&gt;H90,FALSE)),"Approvato oltre il richiesto",IF(AND(O90&lt;&gt;"",M90&lt;&gt;"",IFERROR(O90&gt;M90,FALSE)),"Ricevuto oltre l'approvato",IF(AND(Q90&lt;&gt;"",IFERROR(Q90&gt;Parametri!$E$14,FALSE)),"Richiesta aperta oltre la soglia",IF(AND(K90="Approvato",M90=""),"Inserire importo approvato",IF(AND(OR(K90="Parzialmente ricevuto",K90="Ricevuto"),OR(N90="",O90="")),"Completare ricezione",IF(AND(K90="Ricevuto",P90&lt;&gt;0),"Verificare residuo","")))))))))))</f>
        <v/>
      </c>
    </row>
    <row r="91" ht="20" customHeight="1">
      <c r="A91" s="17" t="n"/>
      <c r="B91" s="18" t="n"/>
      <c r="C91" s="17" t="n"/>
      <c r="D91" s="17" t="n"/>
      <c r="E91" s="38" t="n"/>
      <c r="F91" s="20" t="n"/>
      <c r="G91" s="39" t="n"/>
      <c r="H91" s="41">
        <f>IF(OR(A91="",F91="",G91=""),"",IFERROR(F91*G91,""))</f>
        <v/>
      </c>
      <c r="I91" s="18" t="n"/>
      <c r="J91" s="18" t="n"/>
      <c r="K91" s="17" t="n"/>
      <c r="L91" s="38" t="n"/>
      <c r="M91" s="39" t="n"/>
      <c r="N91" s="38" t="n"/>
      <c r="O91" s="39" t="n"/>
      <c r="P91" s="41">
        <f>IF(OR(A91="",M91=""),"",IFERROR(MAX(M91-IF(O91="",0,O91),0),""))</f>
        <v/>
      </c>
      <c r="Q91" s="26">
        <f>IF(OR(A91="",E91=""),"",IF(OR(K91="Ricevuto",K91="Rifiutato"),"",IFERROR(MAX(TODAY()-E91,0),"")))</f>
        <v/>
      </c>
      <c r="R91" s="27">
        <f>IF(A91="","",IF(C91&lt;&gt;"Sì","Verificare giustificativo",IF(AND(E91&lt;&gt;"",L91&lt;&gt;"",IFERROR(L91&lt;E91,FALSE)),"Controllare la data di esito",IF(AND(E91&lt;&gt;"",N91&lt;&gt;"",IFERROR(N91&lt;E91,FALSE)),"Controllare la data di ricezione",IF(AND(H91&lt;&gt;"",IFERROR(H91&gt;Parametri!$E$12,FALSE)),"Richiesta oltre il limite indicativo",IF(AND(M91&lt;&gt;"",H91&lt;&gt;"",IFERROR(M91&gt;H91,FALSE)),"Approvato oltre il richiesto",IF(AND(O91&lt;&gt;"",M91&lt;&gt;"",IFERROR(O91&gt;M91,FALSE)),"Ricevuto oltre l'approvato",IF(AND(Q91&lt;&gt;"",IFERROR(Q91&gt;Parametri!$E$14,FALSE)),"Richiesta aperta oltre la soglia",IF(AND(K91="Approvato",M91=""),"Inserire importo approvato",IF(AND(OR(K91="Parzialmente ricevuto",K91="Ricevuto"),OR(N91="",O91="")),"Completare ricezione",IF(AND(K91="Ricevuto",P91&lt;&gt;0),"Verificare residuo","")))))))))))</f>
        <v/>
      </c>
    </row>
    <row r="92" ht="20" customHeight="1">
      <c r="A92" s="17" t="n"/>
      <c r="B92" s="18" t="n"/>
      <c r="C92" s="17" t="n"/>
      <c r="D92" s="17" t="n"/>
      <c r="E92" s="38" t="n"/>
      <c r="F92" s="20" t="n"/>
      <c r="G92" s="39" t="n"/>
      <c r="H92" s="40">
        <f>IF(OR(A92="",F92="",G92=""),"",IFERROR(F92*G92,""))</f>
        <v/>
      </c>
      <c r="I92" s="18" t="n"/>
      <c r="J92" s="18" t="n"/>
      <c r="K92" s="17" t="n"/>
      <c r="L92" s="38" t="n"/>
      <c r="M92" s="39" t="n"/>
      <c r="N92" s="38" t="n"/>
      <c r="O92" s="39" t="n"/>
      <c r="P92" s="40">
        <f>IF(OR(A92="",M92=""),"",IFERROR(MAX(M92-IF(O92="",0,O92),0),""))</f>
        <v/>
      </c>
      <c r="Q92" s="23">
        <f>IF(OR(A92="",E92=""),"",IF(OR(K92="Ricevuto",K92="Rifiutato"),"",IFERROR(MAX(TODAY()-E92,0),"")))</f>
        <v/>
      </c>
      <c r="R92" s="24">
        <f>IF(A92="","",IF(C92&lt;&gt;"Sì","Verificare giustificativo",IF(AND(E92&lt;&gt;"",L92&lt;&gt;"",IFERROR(L92&lt;E92,FALSE)),"Controllare la data di esito",IF(AND(E92&lt;&gt;"",N92&lt;&gt;"",IFERROR(N92&lt;E92,FALSE)),"Controllare la data di ricezione",IF(AND(H92&lt;&gt;"",IFERROR(H92&gt;Parametri!$E$12,FALSE)),"Richiesta oltre il limite indicativo",IF(AND(M92&lt;&gt;"",H92&lt;&gt;"",IFERROR(M92&gt;H92,FALSE)),"Approvato oltre il richiesto",IF(AND(O92&lt;&gt;"",M92&lt;&gt;"",IFERROR(O92&gt;M92,FALSE)),"Ricevuto oltre l'approvato",IF(AND(Q92&lt;&gt;"",IFERROR(Q92&gt;Parametri!$E$14,FALSE)),"Richiesta aperta oltre la soglia",IF(AND(K92="Approvato",M92=""),"Inserire importo approvato",IF(AND(OR(K92="Parzialmente ricevuto",K92="Ricevuto"),OR(N92="",O92="")),"Completare ricezione",IF(AND(K92="Ricevuto",P92&lt;&gt;0),"Verificare residuo","")))))))))))</f>
        <v/>
      </c>
    </row>
    <row r="93" ht="20" customHeight="1">
      <c r="A93" s="17" t="n"/>
      <c r="B93" s="18" t="n"/>
      <c r="C93" s="17" t="n"/>
      <c r="D93" s="17" t="n"/>
      <c r="E93" s="38" t="n"/>
      <c r="F93" s="20" t="n"/>
      <c r="G93" s="39" t="n"/>
      <c r="H93" s="41">
        <f>IF(OR(A93="",F93="",G93=""),"",IFERROR(F93*G93,""))</f>
        <v/>
      </c>
      <c r="I93" s="18" t="n"/>
      <c r="J93" s="18" t="n"/>
      <c r="K93" s="17" t="n"/>
      <c r="L93" s="38" t="n"/>
      <c r="M93" s="39" t="n"/>
      <c r="N93" s="38" t="n"/>
      <c r="O93" s="39" t="n"/>
      <c r="P93" s="41">
        <f>IF(OR(A93="",M93=""),"",IFERROR(MAX(M93-IF(O93="",0,O93),0),""))</f>
        <v/>
      </c>
      <c r="Q93" s="26">
        <f>IF(OR(A93="",E93=""),"",IF(OR(K93="Ricevuto",K93="Rifiutato"),"",IFERROR(MAX(TODAY()-E93,0),"")))</f>
        <v/>
      </c>
      <c r="R93" s="27">
        <f>IF(A93="","",IF(C93&lt;&gt;"Sì","Verificare giustificativo",IF(AND(E93&lt;&gt;"",L93&lt;&gt;"",IFERROR(L93&lt;E93,FALSE)),"Controllare la data di esito",IF(AND(E93&lt;&gt;"",N93&lt;&gt;"",IFERROR(N93&lt;E93,FALSE)),"Controllare la data di ricezione",IF(AND(H93&lt;&gt;"",IFERROR(H93&gt;Parametri!$E$12,FALSE)),"Richiesta oltre il limite indicativo",IF(AND(M93&lt;&gt;"",H93&lt;&gt;"",IFERROR(M93&gt;H93,FALSE)),"Approvato oltre il richiesto",IF(AND(O93&lt;&gt;"",M93&lt;&gt;"",IFERROR(O93&gt;M93,FALSE)),"Ricevuto oltre l'approvato",IF(AND(Q93&lt;&gt;"",IFERROR(Q93&gt;Parametri!$E$14,FALSE)),"Richiesta aperta oltre la soglia",IF(AND(K93="Approvato",M93=""),"Inserire importo approvato",IF(AND(OR(K93="Parzialmente ricevuto",K93="Ricevuto"),OR(N93="",O93="")),"Completare ricezione",IF(AND(K93="Ricevuto",P93&lt;&gt;0),"Verificare residuo","")))))))))))</f>
        <v/>
      </c>
    </row>
    <row r="94" ht="20" customHeight="1">
      <c r="A94" s="17" t="n"/>
      <c r="B94" s="18" t="n"/>
      <c r="C94" s="17" t="n"/>
      <c r="D94" s="17" t="n"/>
      <c r="E94" s="38" t="n"/>
      <c r="F94" s="20" t="n"/>
      <c r="G94" s="39" t="n"/>
      <c r="H94" s="40">
        <f>IF(OR(A94="",F94="",G94=""),"",IFERROR(F94*G94,""))</f>
        <v/>
      </c>
      <c r="I94" s="18" t="n"/>
      <c r="J94" s="18" t="n"/>
      <c r="K94" s="17" t="n"/>
      <c r="L94" s="38" t="n"/>
      <c r="M94" s="39" t="n"/>
      <c r="N94" s="38" t="n"/>
      <c r="O94" s="39" t="n"/>
      <c r="P94" s="40">
        <f>IF(OR(A94="",M94=""),"",IFERROR(MAX(M94-IF(O94="",0,O94),0),""))</f>
        <v/>
      </c>
      <c r="Q94" s="23">
        <f>IF(OR(A94="",E94=""),"",IF(OR(K94="Ricevuto",K94="Rifiutato"),"",IFERROR(MAX(TODAY()-E94,0),"")))</f>
        <v/>
      </c>
      <c r="R94" s="24">
        <f>IF(A94="","",IF(C94&lt;&gt;"Sì","Verificare giustificativo",IF(AND(E94&lt;&gt;"",L94&lt;&gt;"",IFERROR(L94&lt;E94,FALSE)),"Controllare la data di esito",IF(AND(E94&lt;&gt;"",N94&lt;&gt;"",IFERROR(N94&lt;E94,FALSE)),"Controllare la data di ricezione",IF(AND(H94&lt;&gt;"",IFERROR(H94&gt;Parametri!$E$12,FALSE)),"Richiesta oltre il limite indicativo",IF(AND(M94&lt;&gt;"",H94&lt;&gt;"",IFERROR(M94&gt;H94,FALSE)),"Approvato oltre il richiesto",IF(AND(O94&lt;&gt;"",M94&lt;&gt;"",IFERROR(O94&gt;M94,FALSE)),"Ricevuto oltre l'approvato",IF(AND(Q94&lt;&gt;"",IFERROR(Q94&gt;Parametri!$E$14,FALSE)),"Richiesta aperta oltre la soglia",IF(AND(K94="Approvato",M94=""),"Inserire importo approvato",IF(AND(OR(K94="Parzialmente ricevuto",K94="Ricevuto"),OR(N94="",O94="")),"Completare ricezione",IF(AND(K94="Ricevuto",P94&lt;&gt;0),"Verificare residuo","")))))))))))</f>
        <v/>
      </c>
    </row>
    <row r="95" ht="20" customHeight="1">
      <c r="A95" s="17" t="n"/>
      <c r="B95" s="18" t="n"/>
      <c r="C95" s="17" t="n"/>
      <c r="D95" s="17" t="n"/>
      <c r="E95" s="38" t="n"/>
      <c r="F95" s="20" t="n"/>
      <c r="G95" s="39" t="n"/>
      <c r="H95" s="41">
        <f>IF(OR(A95="",F95="",G95=""),"",IFERROR(F95*G95,""))</f>
        <v/>
      </c>
      <c r="I95" s="18" t="n"/>
      <c r="J95" s="18" t="n"/>
      <c r="K95" s="17" t="n"/>
      <c r="L95" s="38" t="n"/>
      <c r="M95" s="39" t="n"/>
      <c r="N95" s="38" t="n"/>
      <c r="O95" s="39" t="n"/>
      <c r="P95" s="41">
        <f>IF(OR(A95="",M95=""),"",IFERROR(MAX(M95-IF(O95="",0,O95),0),""))</f>
        <v/>
      </c>
      <c r="Q95" s="26">
        <f>IF(OR(A95="",E95=""),"",IF(OR(K95="Ricevuto",K95="Rifiutato"),"",IFERROR(MAX(TODAY()-E95,0),"")))</f>
        <v/>
      </c>
      <c r="R95" s="27">
        <f>IF(A95="","",IF(C95&lt;&gt;"Sì","Verificare giustificativo",IF(AND(E95&lt;&gt;"",L95&lt;&gt;"",IFERROR(L95&lt;E95,FALSE)),"Controllare la data di esito",IF(AND(E95&lt;&gt;"",N95&lt;&gt;"",IFERROR(N95&lt;E95,FALSE)),"Controllare la data di ricezione",IF(AND(H95&lt;&gt;"",IFERROR(H95&gt;Parametri!$E$12,FALSE)),"Richiesta oltre il limite indicativo",IF(AND(M95&lt;&gt;"",H95&lt;&gt;"",IFERROR(M95&gt;H95,FALSE)),"Approvato oltre il richiesto",IF(AND(O95&lt;&gt;"",M95&lt;&gt;"",IFERROR(O95&gt;M95,FALSE)),"Ricevuto oltre l'approvato",IF(AND(Q95&lt;&gt;"",IFERROR(Q95&gt;Parametri!$E$14,FALSE)),"Richiesta aperta oltre la soglia",IF(AND(K95="Approvato",M95=""),"Inserire importo approvato",IF(AND(OR(K95="Parzialmente ricevuto",K95="Ricevuto"),OR(N95="",O95="")),"Completare ricezione",IF(AND(K95="Ricevuto",P95&lt;&gt;0),"Verificare residuo","")))))))))))</f>
        <v/>
      </c>
    </row>
    <row r="96" ht="20" customHeight="1">
      <c r="A96" s="17" t="n"/>
      <c r="B96" s="18" t="n"/>
      <c r="C96" s="17" t="n"/>
      <c r="D96" s="17" t="n"/>
      <c r="E96" s="38" t="n"/>
      <c r="F96" s="20" t="n"/>
      <c r="G96" s="39" t="n"/>
      <c r="H96" s="40">
        <f>IF(OR(A96="",F96="",G96=""),"",IFERROR(F96*G96,""))</f>
        <v/>
      </c>
      <c r="I96" s="18" t="n"/>
      <c r="J96" s="18" t="n"/>
      <c r="K96" s="17" t="n"/>
      <c r="L96" s="38" t="n"/>
      <c r="M96" s="39" t="n"/>
      <c r="N96" s="38" t="n"/>
      <c r="O96" s="39" t="n"/>
      <c r="P96" s="40">
        <f>IF(OR(A96="",M96=""),"",IFERROR(MAX(M96-IF(O96="",0,O96),0),""))</f>
        <v/>
      </c>
      <c r="Q96" s="23">
        <f>IF(OR(A96="",E96=""),"",IF(OR(K96="Ricevuto",K96="Rifiutato"),"",IFERROR(MAX(TODAY()-E96,0),"")))</f>
        <v/>
      </c>
      <c r="R96" s="24">
        <f>IF(A96="","",IF(C96&lt;&gt;"Sì","Verificare giustificativo",IF(AND(E96&lt;&gt;"",L96&lt;&gt;"",IFERROR(L96&lt;E96,FALSE)),"Controllare la data di esito",IF(AND(E96&lt;&gt;"",N96&lt;&gt;"",IFERROR(N96&lt;E96,FALSE)),"Controllare la data di ricezione",IF(AND(H96&lt;&gt;"",IFERROR(H96&gt;Parametri!$E$12,FALSE)),"Richiesta oltre il limite indicativo",IF(AND(M96&lt;&gt;"",H96&lt;&gt;"",IFERROR(M96&gt;H96,FALSE)),"Approvato oltre il richiesto",IF(AND(O96&lt;&gt;"",M96&lt;&gt;"",IFERROR(O96&gt;M96,FALSE)),"Ricevuto oltre l'approvato",IF(AND(Q96&lt;&gt;"",IFERROR(Q96&gt;Parametri!$E$14,FALSE)),"Richiesta aperta oltre la soglia",IF(AND(K96="Approvato",M96=""),"Inserire importo approvato",IF(AND(OR(K96="Parzialmente ricevuto",K96="Ricevuto"),OR(N96="",O96="")),"Completare ricezione",IF(AND(K96="Ricevuto",P96&lt;&gt;0),"Verificare residuo","")))))))))))</f>
        <v/>
      </c>
    </row>
    <row r="97" ht="20" customHeight="1">
      <c r="A97" s="17" t="n"/>
      <c r="B97" s="18" t="n"/>
      <c r="C97" s="17" t="n"/>
      <c r="D97" s="17" t="n"/>
      <c r="E97" s="38" t="n"/>
      <c r="F97" s="20" t="n"/>
      <c r="G97" s="39" t="n"/>
      <c r="H97" s="41">
        <f>IF(OR(A97="",F97="",G97=""),"",IFERROR(F97*G97,""))</f>
        <v/>
      </c>
      <c r="I97" s="18" t="n"/>
      <c r="J97" s="18" t="n"/>
      <c r="K97" s="17" t="n"/>
      <c r="L97" s="38" t="n"/>
      <c r="M97" s="39" t="n"/>
      <c r="N97" s="38" t="n"/>
      <c r="O97" s="39" t="n"/>
      <c r="P97" s="41">
        <f>IF(OR(A97="",M97=""),"",IFERROR(MAX(M97-IF(O97="",0,O97),0),""))</f>
        <v/>
      </c>
      <c r="Q97" s="26">
        <f>IF(OR(A97="",E97=""),"",IF(OR(K97="Ricevuto",K97="Rifiutato"),"",IFERROR(MAX(TODAY()-E97,0),"")))</f>
        <v/>
      </c>
      <c r="R97" s="27">
        <f>IF(A97="","",IF(C97&lt;&gt;"Sì","Verificare giustificativo",IF(AND(E97&lt;&gt;"",L97&lt;&gt;"",IFERROR(L97&lt;E97,FALSE)),"Controllare la data di esito",IF(AND(E97&lt;&gt;"",N97&lt;&gt;"",IFERROR(N97&lt;E97,FALSE)),"Controllare la data di ricezione",IF(AND(H97&lt;&gt;"",IFERROR(H97&gt;Parametri!$E$12,FALSE)),"Richiesta oltre il limite indicativo",IF(AND(M97&lt;&gt;"",H97&lt;&gt;"",IFERROR(M97&gt;H97,FALSE)),"Approvato oltre il richiesto",IF(AND(O97&lt;&gt;"",M97&lt;&gt;"",IFERROR(O97&gt;M97,FALSE)),"Ricevuto oltre l'approvato",IF(AND(Q97&lt;&gt;"",IFERROR(Q97&gt;Parametri!$E$14,FALSE)),"Richiesta aperta oltre la soglia",IF(AND(K97="Approvato",M97=""),"Inserire importo approvato",IF(AND(OR(K97="Parzialmente ricevuto",K97="Ricevuto"),OR(N97="",O97="")),"Completare ricezione",IF(AND(K97="Ricevuto",P97&lt;&gt;0),"Verificare residuo","")))))))))))</f>
        <v/>
      </c>
    </row>
    <row r="98" ht="20" customHeight="1">
      <c r="A98" s="17" t="n"/>
      <c r="B98" s="18" t="n"/>
      <c r="C98" s="17" t="n"/>
      <c r="D98" s="17" t="n"/>
      <c r="E98" s="38" t="n"/>
      <c r="F98" s="20" t="n"/>
      <c r="G98" s="39" t="n"/>
      <c r="H98" s="40">
        <f>IF(OR(A98="",F98="",G98=""),"",IFERROR(F98*G98,""))</f>
        <v/>
      </c>
      <c r="I98" s="18" t="n"/>
      <c r="J98" s="18" t="n"/>
      <c r="K98" s="17" t="n"/>
      <c r="L98" s="38" t="n"/>
      <c r="M98" s="39" t="n"/>
      <c r="N98" s="38" t="n"/>
      <c r="O98" s="39" t="n"/>
      <c r="P98" s="40">
        <f>IF(OR(A98="",M98=""),"",IFERROR(MAX(M98-IF(O98="",0,O98),0),""))</f>
        <v/>
      </c>
      <c r="Q98" s="23">
        <f>IF(OR(A98="",E98=""),"",IF(OR(K98="Ricevuto",K98="Rifiutato"),"",IFERROR(MAX(TODAY()-E98,0),"")))</f>
        <v/>
      </c>
      <c r="R98" s="24">
        <f>IF(A98="","",IF(C98&lt;&gt;"Sì","Verificare giustificativo",IF(AND(E98&lt;&gt;"",L98&lt;&gt;"",IFERROR(L98&lt;E98,FALSE)),"Controllare la data di esito",IF(AND(E98&lt;&gt;"",N98&lt;&gt;"",IFERROR(N98&lt;E98,FALSE)),"Controllare la data di ricezione",IF(AND(H98&lt;&gt;"",IFERROR(H98&gt;Parametri!$E$12,FALSE)),"Richiesta oltre il limite indicativo",IF(AND(M98&lt;&gt;"",H98&lt;&gt;"",IFERROR(M98&gt;H98,FALSE)),"Approvato oltre il richiesto",IF(AND(O98&lt;&gt;"",M98&lt;&gt;"",IFERROR(O98&gt;M98,FALSE)),"Ricevuto oltre l'approvato",IF(AND(Q98&lt;&gt;"",IFERROR(Q98&gt;Parametri!$E$14,FALSE)),"Richiesta aperta oltre la soglia",IF(AND(K98="Approvato",M98=""),"Inserire importo approvato",IF(AND(OR(K98="Parzialmente ricevuto",K98="Ricevuto"),OR(N98="",O98="")),"Completare ricezione",IF(AND(K98="Ricevuto",P98&lt;&gt;0),"Verificare residuo","")))))))))))</f>
        <v/>
      </c>
    </row>
    <row r="99" ht="20" customHeight="1">
      <c r="A99" s="17" t="n"/>
      <c r="B99" s="18" t="n"/>
      <c r="C99" s="17" t="n"/>
      <c r="D99" s="17" t="n"/>
      <c r="E99" s="38" t="n"/>
      <c r="F99" s="20" t="n"/>
      <c r="G99" s="39" t="n"/>
      <c r="H99" s="41">
        <f>IF(OR(A99="",F99="",G99=""),"",IFERROR(F99*G99,""))</f>
        <v/>
      </c>
      <c r="I99" s="18" t="n"/>
      <c r="J99" s="18" t="n"/>
      <c r="K99" s="17" t="n"/>
      <c r="L99" s="38" t="n"/>
      <c r="M99" s="39" t="n"/>
      <c r="N99" s="38" t="n"/>
      <c r="O99" s="39" t="n"/>
      <c r="P99" s="41">
        <f>IF(OR(A99="",M99=""),"",IFERROR(MAX(M99-IF(O99="",0,O99),0),""))</f>
        <v/>
      </c>
      <c r="Q99" s="26">
        <f>IF(OR(A99="",E99=""),"",IF(OR(K99="Ricevuto",K99="Rifiutato"),"",IFERROR(MAX(TODAY()-E99,0),"")))</f>
        <v/>
      </c>
      <c r="R99" s="27">
        <f>IF(A99="","",IF(C99&lt;&gt;"Sì","Verificare giustificativo",IF(AND(E99&lt;&gt;"",L99&lt;&gt;"",IFERROR(L99&lt;E99,FALSE)),"Controllare la data di esito",IF(AND(E99&lt;&gt;"",N99&lt;&gt;"",IFERROR(N99&lt;E99,FALSE)),"Controllare la data di ricezione",IF(AND(H99&lt;&gt;"",IFERROR(H99&gt;Parametri!$E$12,FALSE)),"Richiesta oltre il limite indicativo",IF(AND(M99&lt;&gt;"",H99&lt;&gt;"",IFERROR(M99&gt;H99,FALSE)),"Approvato oltre il richiesto",IF(AND(O99&lt;&gt;"",M99&lt;&gt;"",IFERROR(O99&gt;M99,FALSE)),"Ricevuto oltre l'approvato",IF(AND(Q99&lt;&gt;"",IFERROR(Q99&gt;Parametri!$E$14,FALSE)),"Richiesta aperta oltre la soglia",IF(AND(K99="Approvato",M99=""),"Inserire importo approvato",IF(AND(OR(K99="Parzialmente ricevuto",K99="Ricevuto"),OR(N99="",O99="")),"Completare ricezione",IF(AND(K99="Ricevuto",P99&lt;&gt;0),"Verificare residuo","")))))))))))</f>
        <v/>
      </c>
    </row>
    <row r="100" ht="20" customHeight="1">
      <c r="A100" s="17" t="n"/>
      <c r="B100" s="18" t="n"/>
      <c r="C100" s="17" t="n"/>
      <c r="D100" s="17" t="n"/>
      <c r="E100" s="38" t="n"/>
      <c r="F100" s="20" t="n"/>
      <c r="G100" s="39" t="n"/>
      <c r="H100" s="40">
        <f>IF(OR(A100="",F100="",G100=""),"",IFERROR(F100*G100,""))</f>
        <v/>
      </c>
      <c r="I100" s="18" t="n"/>
      <c r="J100" s="18" t="n"/>
      <c r="K100" s="17" t="n"/>
      <c r="L100" s="38" t="n"/>
      <c r="M100" s="39" t="n"/>
      <c r="N100" s="38" t="n"/>
      <c r="O100" s="39" t="n"/>
      <c r="P100" s="40">
        <f>IF(OR(A100="",M100=""),"",IFERROR(MAX(M100-IF(O100="",0,O100),0),""))</f>
        <v/>
      </c>
      <c r="Q100" s="23">
        <f>IF(OR(A100="",E100=""),"",IF(OR(K100="Ricevuto",K100="Rifiutato"),"",IFERROR(MAX(TODAY()-E100,0),"")))</f>
        <v/>
      </c>
      <c r="R100" s="24">
        <f>IF(A100="","",IF(C100&lt;&gt;"Sì","Verificare giustificativo",IF(AND(E100&lt;&gt;"",L100&lt;&gt;"",IFERROR(L100&lt;E100,FALSE)),"Controllare la data di esito",IF(AND(E100&lt;&gt;"",N100&lt;&gt;"",IFERROR(N100&lt;E100,FALSE)),"Controllare la data di ricezione",IF(AND(H100&lt;&gt;"",IFERROR(H100&gt;Parametri!$E$12,FALSE)),"Richiesta oltre il limite indicativo",IF(AND(M100&lt;&gt;"",H100&lt;&gt;"",IFERROR(M100&gt;H100,FALSE)),"Approvato oltre il richiesto",IF(AND(O100&lt;&gt;"",M100&lt;&gt;"",IFERROR(O100&gt;M100,FALSE)),"Ricevuto oltre l'approvato",IF(AND(Q100&lt;&gt;"",IFERROR(Q100&gt;Parametri!$E$14,FALSE)),"Richiesta aperta oltre la soglia",IF(AND(K100="Approvato",M100=""),"Inserire importo approvato",IF(AND(OR(K100="Parzialmente ricevuto",K100="Ricevuto"),OR(N100="",O100="")),"Completare ricezione",IF(AND(K100="Ricevuto",P100&lt;&gt;0),"Verificare residuo","")))))))))))</f>
        <v/>
      </c>
    </row>
    <row r="101" ht="20" customHeight="1">
      <c r="A101" s="17" t="n"/>
      <c r="B101" s="18" t="n"/>
      <c r="C101" s="17" t="n"/>
      <c r="D101" s="17" t="n"/>
      <c r="E101" s="38" t="n"/>
      <c r="F101" s="20" t="n"/>
      <c r="G101" s="39" t="n"/>
      <c r="H101" s="41">
        <f>IF(OR(A101="",F101="",G101=""),"",IFERROR(F101*G101,""))</f>
        <v/>
      </c>
      <c r="I101" s="18" t="n"/>
      <c r="J101" s="18" t="n"/>
      <c r="K101" s="17" t="n"/>
      <c r="L101" s="38" t="n"/>
      <c r="M101" s="39" t="n"/>
      <c r="N101" s="38" t="n"/>
      <c r="O101" s="39" t="n"/>
      <c r="P101" s="41">
        <f>IF(OR(A101="",M101=""),"",IFERROR(MAX(M101-IF(O101="",0,O101),0),""))</f>
        <v/>
      </c>
      <c r="Q101" s="26">
        <f>IF(OR(A101="",E101=""),"",IF(OR(K101="Ricevuto",K101="Rifiutato"),"",IFERROR(MAX(TODAY()-E101,0),"")))</f>
        <v/>
      </c>
      <c r="R101" s="27">
        <f>IF(A101="","",IF(C101&lt;&gt;"Sì","Verificare giustificativo",IF(AND(E101&lt;&gt;"",L101&lt;&gt;"",IFERROR(L101&lt;E101,FALSE)),"Controllare la data di esito",IF(AND(E101&lt;&gt;"",N101&lt;&gt;"",IFERROR(N101&lt;E101,FALSE)),"Controllare la data di ricezione",IF(AND(H101&lt;&gt;"",IFERROR(H101&gt;Parametri!$E$12,FALSE)),"Richiesta oltre il limite indicativo",IF(AND(M101&lt;&gt;"",H101&lt;&gt;"",IFERROR(M101&gt;H101,FALSE)),"Approvato oltre il richiesto",IF(AND(O101&lt;&gt;"",M101&lt;&gt;"",IFERROR(O101&gt;M101,FALSE)),"Ricevuto oltre l'approvato",IF(AND(Q101&lt;&gt;"",IFERROR(Q101&gt;Parametri!$E$14,FALSE)),"Richiesta aperta oltre la soglia",IF(AND(K101="Approvato",M101=""),"Inserire importo approvato",IF(AND(OR(K101="Parzialmente ricevuto",K101="Ricevuto"),OR(N101="",O101="")),"Completare ricezione",IF(AND(K101="Ricevuto",P101&lt;&gt;0),"Verificare residuo","")))))))))))</f>
        <v/>
      </c>
    </row>
    <row r="102" ht="20" customHeight="1">
      <c r="A102" s="17" t="n"/>
      <c r="B102" s="18" t="n"/>
      <c r="C102" s="17" t="n"/>
      <c r="D102" s="17" t="n"/>
      <c r="E102" s="38" t="n"/>
      <c r="F102" s="20" t="n"/>
      <c r="G102" s="39" t="n"/>
      <c r="H102" s="40">
        <f>IF(OR(A102="",F102="",G102=""),"",IFERROR(F102*G102,""))</f>
        <v/>
      </c>
      <c r="I102" s="18" t="n"/>
      <c r="J102" s="18" t="n"/>
      <c r="K102" s="17" t="n"/>
      <c r="L102" s="38" t="n"/>
      <c r="M102" s="39" t="n"/>
      <c r="N102" s="38" t="n"/>
      <c r="O102" s="39" t="n"/>
      <c r="P102" s="40">
        <f>IF(OR(A102="",M102=""),"",IFERROR(MAX(M102-IF(O102="",0,O102),0),""))</f>
        <v/>
      </c>
      <c r="Q102" s="23">
        <f>IF(OR(A102="",E102=""),"",IF(OR(K102="Ricevuto",K102="Rifiutato"),"",IFERROR(MAX(TODAY()-E102,0),"")))</f>
        <v/>
      </c>
      <c r="R102" s="24">
        <f>IF(A102="","",IF(C102&lt;&gt;"Sì","Verificare giustificativo",IF(AND(E102&lt;&gt;"",L102&lt;&gt;"",IFERROR(L102&lt;E102,FALSE)),"Controllare la data di esito",IF(AND(E102&lt;&gt;"",N102&lt;&gt;"",IFERROR(N102&lt;E102,FALSE)),"Controllare la data di ricezione",IF(AND(H102&lt;&gt;"",IFERROR(H102&gt;Parametri!$E$12,FALSE)),"Richiesta oltre il limite indicativo",IF(AND(M102&lt;&gt;"",H102&lt;&gt;"",IFERROR(M102&gt;H102,FALSE)),"Approvato oltre il richiesto",IF(AND(O102&lt;&gt;"",M102&lt;&gt;"",IFERROR(O102&gt;M102,FALSE)),"Ricevuto oltre l'approvato",IF(AND(Q102&lt;&gt;"",IFERROR(Q102&gt;Parametri!$E$14,FALSE)),"Richiesta aperta oltre la soglia",IF(AND(K102="Approvato",M102=""),"Inserire importo approvato",IF(AND(OR(K102="Parzialmente ricevuto",K102="Ricevuto"),OR(N102="",O102="")),"Completare ricezione",IF(AND(K102="Ricevuto",P102&lt;&gt;0),"Verificare residuo","")))))))))))</f>
        <v/>
      </c>
    </row>
    <row r="103" ht="20" customHeight="1">
      <c r="A103" s="17" t="n"/>
      <c r="B103" s="18" t="n"/>
      <c r="C103" s="17" t="n"/>
      <c r="D103" s="17" t="n"/>
      <c r="E103" s="38" t="n"/>
      <c r="F103" s="20" t="n"/>
      <c r="G103" s="39" t="n"/>
      <c r="H103" s="41">
        <f>IF(OR(A103="",F103="",G103=""),"",IFERROR(F103*G103,""))</f>
        <v/>
      </c>
      <c r="I103" s="18" t="n"/>
      <c r="J103" s="18" t="n"/>
      <c r="K103" s="17" t="n"/>
      <c r="L103" s="38" t="n"/>
      <c r="M103" s="39" t="n"/>
      <c r="N103" s="38" t="n"/>
      <c r="O103" s="39" t="n"/>
      <c r="P103" s="41">
        <f>IF(OR(A103="",M103=""),"",IFERROR(MAX(M103-IF(O103="",0,O103),0),""))</f>
        <v/>
      </c>
      <c r="Q103" s="26">
        <f>IF(OR(A103="",E103=""),"",IF(OR(K103="Ricevuto",K103="Rifiutato"),"",IFERROR(MAX(TODAY()-E103,0),"")))</f>
        <v/>
      </c>
      <c r="R103" s="27">
        <f>IF(A103="","",IF(C103&lt;&gt;"Sì","Verificare giustificativo",IF(AND(E103&lt;&gt;"",L103&lt;&gt;"",IFERROR(L103&lt;E103,FALSE)),"Controllare la data di esito",IF(AND(E103&lt;&gt;"",N103&lt;&gt;"",IFERROR(N103&lt;E103,FALSE)),"Controllare la data di ricezione",IF(AND(H103&lt;&gt;"",IFERROR(H103&gt;Parametri!$E$12,FALSE)),"Richiesta oltre il limite indicativo",IF(AND(M103&lt;&gt;"",H103&lt;&gt;"",IFERROR(M103&gt;H103,FALSE)),"Approvato oltre il richiesto",IF(AND(O103&lt;&gt;"",M103&lt;&gt;"",IFERROR(O103&gt;M103,FALSE)),"Ricevuto oltre l'approvato",IF(AND(Q103&lt;&gt;"",IFERROR(Q103&gt;Parametri!$E$14,FALSE)),"Richiesta aperta oltre la soglia",IF(AND(K103="Approvato",M103=""),"Inserire importo approvato",IF(AND(OR(K103="Parzialmente ricevuto",K103="Ricevuto"),OR(N103="",O103="")),"Completare ricezione",IF(AND(K103="Ricevuto",P103&lt;&gt;0),"Verificare residuo","")))))))))))</f>
        <v/>
      </c>
    </row>
    <row r="104" ht="20" customHeight="1">
      <c r="A104" s="17" t="n"/>
      <c r="B104" s="18" t="n"/>
      <c r="C104" s="17" t="n"/>
      <c r="D104" s="17" t="n"/>
      <c r="E104" s="38" t="n"/>
      <c r="F104" s="20" t="n"/>
      <c r="G104" s="39" t="n"/>
      <c r="H104" s="40">
        <f>IF(OR(A104="",F104="",G104=""),"",IFERROR(F104*G104,""))</f>
        <v/>
      </c>
      <c r="I104" s="18" t="n"/>
      <c r="J104" s="18" t="n"/>
      <c r="K104" s="17" t="n"/>
      <c r="L104" s="38" t="n"/>
      <c r="M104" s="39" t="n"/>
      <c r="N104" s="38" t="n"/>
      <c r="O104" s="39" t="n"/>
      <c r="P104" s="40">
        <f>IF(OR(A104="",M104=""),"",IFERROR(MAX(M104-IF(O104="",0,O104),0),""))</f>
        <v/>
      </c>
      <c r="Q104" s="23">
        <f>IF(OR(A104="",E104=""),"",IF(OR(K104="Ricevuto",K104="Rifiutato"),"",IFERROR(MAX(TODAY()-E104,0),"")))</f>
        <v/>
      </c>
      <c r="R104" s="24">
        <f>IF(A104="","",IF(C104&lt;&gt;"Sì","Verificare giustificativo",IF(AND(E104&lt;&gt;"",L104&lt;&gt;"",IFERROR(L104&lt;E104,FALSE)),"Controllare la data di esito",IF(AND(E104&lt;&gt;"",N104&lt;&gt;"",IFERROR(N104&lt;E104,FALSE)),"Controllare la data di ricezione",IF(AND(H104&lt;&gt;"",IFERROR(H104&gt;Parametri!$E$12,FALSE)),"Richiesta oltre il limite indicativo",IF(AND(M104&lt;&gt;"",H104&lt;&gt;"",IFERROR(M104&gt;H104,FALSE)),"Approvato oltre il richiesto",IF(AND(O104&lt;&gt;"",M104&lt;&gt;"",IFERROR(O104&gt;M104,FALSE)),"Ricevuto oltre l'approvato",IF(AND(Q104&lt;&gt;"",IFERROR(Q104&gt;Parametri!$E$14,FALSE)),"Richiesta aperta oltre la soglia",IF(AND(K104="Approvato",M104=""),"Inserire importo approvato",IF(AND(OR(K104="Parzialmente ricevuto",K104="Ricevuto"),OR(N104="",O104="")),"Completare ricezione",IF(AND(K104="Ricevuto",P104&lt;&gt;0),"Verificare residuo","")))))))))))</f>
        <v/>
      </c>
    </row>
    <row r="105" ht="20" customHeight="1">
      <c r="A105" s="17" t="n"/>
      <c r="B105" s="18" t="n"/>
      <c r="C105" s="17" t="n"/>
      <c r="D105" s="17" t="n"/>
      <c r="E105" s="38" t="n"/>
      <c r="F105" s="20" t="n"/>
      <c r="G105" s="39" t="n"/>
      <c r="H105" s="41">
        <f>IF(OR(A105="",F105="",G105=""),"",IFERROR(F105*G105,""))</f>
        <v/>
      </c>
      <c r="I105" s="18" t="n"/>
      <c r="J105" s="18" t="n"/>
      <c r="K105" s="17" t="n"/>
      <c r="L105" s="38" t="n"/>
      <c r="M105" s="39" t="n"/>
      <c r="N105" s="38" t="n"/>
      <c r="O105" s="39" t="n"/>
      <c r="P105" s="41">
        <f>IF(OR(A105="",M105=""),"",IFERROR(MAX(M105-IF(O105="",0,O105),0),""))</f>
        <v/>
      </c>
      <c r="Q105" s="26">
        <f>IF(OR(A105="",E105=""),"",IF(OR(K105="Ricevuto",K105="Rifiutato"),"",IFERROR(MAX(TODAY()-E105,0),"")))</f>
        <v/>
      </c>
      <c r="R105" s="27">
        <f>IF(A105="","",IF(C105&lt;&gt;"Sì","Verificare giustificativo",IF(AND(E105&lt;&gt;"",L105&lt;&gt;"",IFERROR(L105&lt;E105,FALSE)),"Controllare la data di esito",IF(AND(E105&lt;&gt;"",N105&lt;&gt;"",IFERROR(N105&lt;E105,FALSE)),"Controllare la data di ricezione",IF(AND(H105&lt;&gt;"",IFERROR(H105&gt;Parametri!$E$12,FALSE)),"Richiesta oltre il limite indicativo",IF(AND(M105&lt;&gt;"",H105&lt;&gt;"",IFERROR(M105&gt;H105,FALSE)),"Approvato oltre il richiesto",IF(AND(O105&lt;&gt;"",M105&lt;&gt;"",IFERROR(O105&gt;M105,FALSE)),"Ricevuto oltre l'approvato",IF(AND(Q105&lt;&gt;"",IFERROR(Q105&gt;Parametri!$E$14,FALSE)),"Richiesta aperta oltre la soglia",IF(AND(K105="Approvato",M105=""),"Inserire importo approvato",IF(AND(OR(K105="Parzialmente ricevuto",K105="Ricevuto"),OR(N105="",O105="")),"Completare ricezione",IF(AND(K105="Ricevuto",P105&lt;&gt;0),"Verificare residuo","")))))))))))</f>
        <v/>
      </c>
    </row>
    <row r="106" ht="20" customHeight="1">
      <c r="A106" s="17" t="n"/>
      <c r="B106" s="18" t="n"/>
      <c r="C106" s="17" t="n"/>
      <c r="D106" s="17" t="n"/>
      <c r="E106" s="38" t="n"/>
      <c r="F106" s="20" t="n"/>
      <c r="G106" s="39" t="n"/>
      <c r="H106" s="40">
        <f>IF(OR(A106="",F106="",G106=""),"",IFERROR(F106*G106,""))</f>
        <v/>
      </c>
      <c r="I106" s="18" t="n"/>
      <c r="J106" s="18" t="n"/>
      <c r="K106" s="17" t="n"/>
      <c r="L106" s="38" t="n"/>
      <c r="M106" s="39" t="n"/>
      <c r="N106" s="38" t="n"/>
      <c r="O106" s="39" t="n"/>
      <c r="P106" s="40">
        <f>IF(OR(A106="",M106=""),"",IFERROR(MAX(M106-IF(O106="",0,O106),0),""))</f>
        <v/>
      </c>
      <c r="Q106" s="23">
        <f>IF(OR(A106="",E106=""),"",IF(OR(K106="Ricevuto",K106="Rifiutato"),"",IFERROR(MAX(TODAY()-E106,0),"")))</f>
        <v/>
      </c>
      <c r="R106" s="24">
        <f>IF(A106="","",IF(C106&lt;&gt;"Sì","Verificare giustificativo",IF(AND(E106&lt;&gt;"",L106&lt;&gt;"",IFERROR(L106&lt;E106,FALSE)),"Controllare la data di esito",IF(AND(E106&lt;&gt;"",N106&lt;&gt;"",IFERROR(N106&lt;E106,FALSE)),"Controllare la data di ricezione",IF(AND(H106&lt;&gt;"",IFERROR(H106&gt;Parametri!$E$12,FALSE)),"Richiesta oltre il limite indicativo",IF(AND(M106&lt;&gt;"",H106&lt;&gt;"",IFERROR(M106&gt;H106,FALSE)),"Approvato oltre il richiesto",IF(AND(O106&lt;&gt;"",M106&lt;&gt;"",IFERROR(O106&gt;M106,FALSE)),"Ricevuto oltre l'approvato",IF(AND(Q106&lt;&gt;"",IFERROR(Q106&gt;Parametri!$E$14,FALSE)),"Richiesta aperta oltre la soglia",IF(AND(K106="Approvato",M106=""),"Inserire importo approvato",IF(AND(OR(K106="Parzialmente ricevuto",K106="Ricevuto"),OR(N106="",O106="")),"Completare ricezione",IF(AND(K106="Ricevuto",P106&lt;&gt;0),"Verificare residuo","")))))))))))</f>
        <v/>
      </c>
    </row>
    <row r="107" ht="20" customHeight="1">
      <c r="A107" s="17" t="n"/>
      <c r="B107" s="18" t="n"/>
      <c r="C107" s="17" t="n"/>
      <c r="D107" s="17" t="n"/>
      <c r="E107" s="38" t="n"/>
      <c r="F107" s="20" t="n"/>
      <c r="G107" s="39" t="n"/>
      <c r="H107" s="41">
        <f>IF(OR(A107="",F107="",G107=""),"",IFERROR(F107*G107,""))</f>
        <v/>
      </c>
      <c r="I107" s="18" t="n"/>
      <c r="J107" s="18" t="n"/>
      <c r="K107" s="17" t="n"/>
      <c r="L107" s="38" t="n"/>
      <c r="M107" s="39" t="n"/>
      <c r="N107" s="38" t="n"/>
      <c r="O107" s="39" t="n"/>
      <c r="P107" s="41">
        <f>IF(OR(A107="",M107=""),"",IFERROR(MAX(M107-IF(O107="",0,O107),0),""))</f>
        <v/>
      </c>
      <c r="Q107" s="26">
        <f>IF(OR(A107="",E107=""),"",IF(OR(K107="Ricevuto",K107="Rifiutato"),"",IFERROR(MAX(TODAY()-E107,0),"")))</f>
        <v/>
      </c>
      <c r="R107" s="27">
        <f>IF(A107="","",IF(C107&lt;&gt;"Sì","Verificare giustificativo",IF(AND(E107&lt;&gt;"",L107&lt;&gt;"",IFERROR(L107&lt;E107,FALSE)),"Controllare la data di esito",IF(AND(E107&lt;&gt;"",N107&lt;&gt;"",IFERROR(N107&lt;E107,FALSE)),"Controllare la data di ricezione",IF(AND(H107&lt;&gt;"",IFERROR(H107&gt;Parametri!$E$12,FALSE)),"Richiesta oltre il limite indicativo",IF(AND(M107&lt;&gt;"",H107&lt;&gt;"",IFERROR(M107&gt;H107,FALSE)),"Approvato oltre il richiesto",IF(AND(O107&lt;&gt;"",M107&lt;&gt;"",IFERROR(O107&gt;M107,FALSE)),"Ricevuto oltre l'approvato",IF(AND(Q107&lt;&gt;"",IFERROR(Q107&gt;Parametri!$E$14,FALSE)),"Richiesta aperta oltre la soglia",IF(AND(K107="Approvato",M107=""),"Inserire importo approvato",IF(AND(OR(K107="Parzialmente ricevuto",K107="Ricevuto"),OR(N107="",O107="")),"Completare ricezione",IF(AND(K107="Ricevuto",P107&lt;&gt;0),"Verificare residuo","")))))))))))</f>
        <v/>
      </c>
    </row>
    <row r="108" ht="20" customHeight="1">
      <c r="A108" s="17" t="n"/>
      <c r="B108" s="18" t="n"/>
      <c r="C108" s="17" t="n"/>
      <c r="D108" s="17" t="n"/>
      <c r="E108" s="38" t="n"/>
      <c r="F108" s="20" t="n"/>
      <c r="G108" s="39" t="n"/>
      <c r="H108" s="40">
        <f>IF(OR(A108="",F108="",G108=""),"",IFERROR(F108*G108,""))</f>
        <v/>
      </c>
      <c r="I108" s="18" t="n"/>
      <c r="J108" s="18" t="n"/>
      <c r="K108" s="17" t="n"/>
      <c r="L108" s="38" t="n"/>
      <c r="M108" s="39" t="n"/>
      <c r="N108" s="38" t="n"/>
      <c r="O108" s="39" t="n"/>
      <c r="P108" s="40">
        <f>IF(OR(A108="",M108=""),"",IFERROR(MAX(M108-IF(O108="",0,O108),0),""))</f>
        <v/>
      </c>
      <c r="Q108" s="23">
        <f>IF(OR(A108="",E108=""),"",IF(OR(K108="Ricevuto",K108="Rifiutato"),"",IFERROR(MAX(TODAY()-E108,0),"")))</f>
        <v/>
      </c>
      <c r="R108" s="24">
        <f>IF(A108="","",IF(C108&lt;&gt;"Sì","Verificare giustificativo",IF(AND(E108&lt;&gt;"",L108&lt;&gt;"",IFERROR(L108&lt;E108,FALSE)),"Controllare la data di esito",IF(AND(E108&lt;&gt;"",N108&lt;&gt;"",IFERROR(N108&lt;E108,FALSE)),"Controllare la data di ricezione",IF(AND(H108&lt;&gt;"",IFERROR(H108&gt;Parametri!$E$12,FALSE)),"Richiesta oltre il limite indicativo",IF(AND(M108&lt;&gt;"",H108&lt;&gt;"",IFERROR(M108&gt;H108,FALSE)),"Approvato oltre il richiesto",IF(AND(O108&lt;&gt;"",M108&lt;&gt;"",IFERROR(O108&gt;M108,FALSE)),"Ricevuto oltre l'approvato",IF(AND(Q108&lt;&gt;"",IFERROR(Q108&gt;Parametri!$E$14,FALSE)),"Richiesta aperta oltre la soglia",IF(AND(K108="Approvato",M108=""),"Inserire importo approvato",IF(AND(OR(K108="Parzialmente ricevuto",K108="Ricevuto"),OR(N108="",O108="")),"Completare ricezione",IF(AND(K108="Ricevuto",P108&lt;&gt;0),"Verificare residuo","")))))))))))</f>
        <v/>
      </c>
    </row>
    <row r="109" ht="20" customHeight="1">
      <c r="A109" s="17" t="n"/>
      <c r="B109" s="18" t="n"/>
      <c r="C109" s="17" t="n"/>
      <c r="D109" s="17" t="n"/>
      <c r="E109" s="38" t="n"/>
      <c r="F109" s="20" t="n"/>
      <c r="G109" s="39" t="n"/>
      <c r="H109" s="41">
        <f>IF(OR(A109="",F109="",G109=""),"",IFERROR(F109*G109,""))</f>
        <v/>
      </c>
      <c r="I109" s="18" t="n"/>
      <c r="J109" s="18" t="n"/>
      <c r="K109" s="17" t="n"/>
      <c r="L109" s="38" t="n"/>
      <c r="M109" s="39" t="n"/>
      <c r="N109" s="38" t="n"/>
      <c r="O109" s="39" t="n"/>
      <c r="P109" s="41">
        <f>IF(OR(A109="",M109=""),"",IFERROR(MAX(M109-IF(O109="",0,O109),0),""))</f>
        <v/>
      </c>
      <c r="Q109" s="26">
        <f>IF(OR(A109="",E109=""),"",IF(OR(K109="Ricevuto",K109="Rifiutato"),"",IFERROR(MAX(TODAY()-E109,0),"")))</f>
        <v/>
      </c>
      <c r="R109" s="27">
        <f>IF(A109="","",IF(C109&lt;&gt;"Sì","Verificare giustificativo",IF(AND(E109&lt;&gt;"",L109&lt;&gt;"",IFERROR(L109&lt;E109,FALSE)),"Controllare la data di esito",IF(AND(E109&lt;&gt;"",N109&lt;&gt;"",IFERROR(N109&lt;E109,FALSE)),"Controllare la data di ricezione",IF(AND(H109&lt;&gt;"",IFERROR(H109&gt;Parametri!$E$12,FALSE)),"Richiesta oltre il limite indicativo",IF(AND(M109&lt;&gt;"",H109&lt;&gt;"",IFERROR(M109&gt;H109,FALSE)),"Approvato oltre il richiesto",IF(AND(O109&lt;&gt;"",M109&lt;&gt;"",IFERROR(O109&gt;M109,FALSE)),"Ricevuto oltre l'approvato",IF(AND(Q109&lt;&gt;"",IFERROR(Q109&gt;Parametri!$E$14,FALSE)),"Richiesta aperta oltre la soglia",IF(AND(K109="Approvato",M109=""),"Inserire importo approvato",IF(AND(OR(K109="Parzialmente ricevuto",K109="Ricevuto"),OR(N109="",O109="")),"Completare ricezione",IF(AND(K109="Ricevuto",P109&lt;&gt;0),"Verificare residuo","")))))))))))</f>
        <v/>
      </c>
    </row>
    <row r="110" ht="20" customHeight="1">
      <c r="A110" s="17" t="n"/>
      <c r="B110" s="18" t="n"/>
      <c r="C110" s="17" t="n"/>
      <c r="D110" s="17" t="n"/>
      <c r="E110" s="38" t="n"/>
      <c r="F110" s="20" t="n"/>
      <c r="G110" s="39" t="n"/>
      <c r="H110" s="40">
        <f>IF(OR(A110="",F110="",G110=""),"",IFERROR(F110*G110,""))</f>
        <v/>
      </c>
      <c r="I110" s="18" t="n"/>
      <c r="J110" s="18" t="n"/>
      <c r="K110" s="17" t="n"/>
      <c r="L110" s="38" t="n"/>
      <c r="M110" s="39" t="n"/>
      <c r="N110" s="38" t="n"/>
      <c r="O110" s="39" t="n"/>
      <c r="P110" s="40">
        <f>IF(OR(A110="",M110=""),"",IFERROR(MAX(M110-IF(O110="",0,O110),0),""))</f>
        <v/>
      </c>
      <c r="Q110" s="23">
        <f>IF(OR(A110="",E110=""),"",IF(OR(K110="Ricevuto",K110="Rifiutato"),"",IFERROR(MAX(TODAY()-E110,0),"")))</f>
        <v/>
      </c>
      <c r="R110" s="24">
        <f>IF(A110="","",IF(C110&lt;&gt;"Sì","Verificare giustificativo",IF(AND(E110&lt;&gt;"",L110&lt;&gt;"",IFERROR(L110&lt;E110,FALSE)),"Controllare la data di esito",IF(AND(E110&lt;&gt;"",N110&lt;&gt;"",IFERROR(N110&lt;E110,FALSE)),"Controllare la data di ricezione",IF(AND(H110&lt;&gt;"",IFERROR(H110&gt;Parametri!$E$12,FALSE)),"Richiesta oltre il limite indicativo",IF(AND(M110&lt;&gt;"",H110&lt;&gt;"",IFERROR(M110&gt;H110,FALSE)),"Approvato oltre il richiesto",IF(AND(O110&lt;&gt;"",M110&lt;&gt;"",IFERROR(O110&gt;M110,FALSE)),"Ricevuto oltre l'approvato",IF(AND(Q110&lt;&gt;"",IFERROR(Q110&gt;Parametri!$E$14,FALSE)),"Richiesta aperta oltre la soglia",IF(AND(K110="Approvato",M110=""),"Inserire importo approvato",IF(AND(OR(K110="Parzialmente ricevuto",K110="Ricevuto"),OR(N110="",O110="")),"Completare ricezione",IF(AND(K110="Ricevuto",P110&lt;&gt;0),"Verificare residuo","")))))))))))</f>
        <v/>
      </c>
    </row>
    <row r="111" ht="20" customHeight="1">
      <c r="A111" s="17" t="n"/>
      <c r="B111" s="18" t="n"/>
      <c r="C111" s="17" t="n"/>
      <c r="D111" s="17" t="n"/>
      <c r="E111" s="38" t="n"/>
      <c r="F111" s="20" t="n"/>
      <c r="G111" s="39" t="n"/>
      <c r="H111" s="41">
        <f>IF(OR(A111="",F111="",G111=""),"",IFERROR(F111*G111,""))</f>
        <v/>
      </c>
      <c r="I111" s="18" t="n"/>
      <c r="J111" s="18" t="n"/>
      <c r="K111" s="17" t="n"/>
      <c r="L111" s="38" t="n"/>
      <c r="M111" s="39" t="n"/>
      <c r="N111" s="38" t="n"/>
      <c r="O111" s="39" t="n"/>
      <c r="P111" s="41">
        <f>IF(OR(A111="",M111=""),"",IFERROR(MAX(M111-IF(O111="",0,O111),0),""))</f>
        <v/>
      </c>
      <c r="Q111" s="26">
        <f>IF(OR(A111="",E111=""),"",IF(OR(K111="Ricevuto",K111="Rifiutato"),"",IFERROR(MAX(TODAY()-E111,0),"")))</f>
        <v/>
      </c>
      <c r="R111" s="27">
        <f>IF(A111="","",IF(C111&lt;&gt;"Sì","Verificare giustificativo",IF(AND(E111&lt;&gt;"",L111&lt;&gt;"",IFERROR(L111&lt;E111,FALSE)),"Controllare la data di esito",IF(AND(E111&lt;&gt;"",N111&lt;&gt;"",IFERROR(N111&lt;E111,FALSE)),"Controllare la data di ricezione",IF(AND(H111&lt;&gt;"",IFERROR(H111&gt;Parametri!$E$12,FALSE)),"Richiesta oltre il limite indicativo",IF(AND(M111&lt;&gt;"",H111&lt;&gt;"",IFERROR(M111&gt;H111,FALSE)),"Approvato oltre il richiesto",IF(AND(O111&lt;&gt;"",M111&lt;&gt;"",IFERROR(O111&gt;M111,FALSE)),"Ricevuto oltre l'approvato",IF(AND(Q111&lt;&gt;"",IFERROR(Q111&gt;Parametri!$E$14,FALSE)),"Richiesta aperta oltre la soglia",IF(AND(K111="Approvato",M111=""),"Inserire importo approvato",IF(AND(OR(K111="Parzialmente ricevuto",K111="Ricevuto"),OR(N111="",O111="")),"Completare ricezione",IF(AND(K111="Ricevuto",P111&lt;&gt;0),"Verificare residuo","")))))))))))</f>
        <v/>
      </c>
    </row>
    <row r="112" ht="20" customHeight="1">
      <c r="A112" s="17" t="n"/>
      <c r="B112" s="18" t="n"/>
      <c r="C112" s="17" t="n"/>
      <c r="D112" s="17" t="n"/>
      <c r="E112" s="38" t="n"/>
      <c r="F112" s="20" t="n"/>
      <c r="G112" s="39" t="n"/>
      <c r="H112" s="40">
        <f>IF(OR(A112="",F112="",G112=""),"",IFERROR(F112*G112,""))</f>
        <v/>
      </c>
      <c r="I112" s="18" t="n"/>
      <c r="J112" s="18" t="n"/>
      <c r="K112" s="17" t="n"/>
      <c r="L112" s="38" t="n"/>
      <c r="M112" s="39" t="n"/>
      <c r="N112" s="38" t="n"/>
      <c r="O112" s="39" t="n"/>
      <c r="P112" s="40">
        <f>IF(OR(A112="",M112=""),"",IFERROR(MAX(M112-IF(O112="",0,O112),0),""))</f>
        <v/>
      </c>
      <c r="Q112" s="23">
        <f>IF(OR(A112="",E112=""),"",IF(OR(K112="Ricevuto",K112="Rifiutato"),"",IFERROR(MAX(TODAY()-E112,0),"")))</f>
        <v/>
      </c>
      <c r="R112" s="24">
        <f>IF(A112="","",IF(C112&lt;&gt;"Sì","Verificare giustificativo",IF(AND(E112&lt;&gt;"",L112&lt;&gt;"",IFERROR(L112&lt;E112,FALSE)),"Controllare la data di esito",IF(AND(E112&lt;&gt;"",N112&lt;&gt;"",IFERROR(N112&lt;E112,FALSE)),"Controllare la data di ricezione",IF(AND(H112&lt;&gt;"",IFERROR(H112&gt;Parametri!$E$12,FALSE)),"Richiesta oltre il limite indicativo",IF(AND(M112&lt;&gt;"",H112&lt;&gt;"",IFERROR(M112&gt;H112,FALSE)),"Approvato oltre il richiesto",IF(AND(O112&lt;&gt;"",M112&lt;&gt;"",IFERROR(O112&gt;M112,FALSE)),"Ricevuto oltre l'approvato",IF(AND(Q112&lt;&gt;"",IFERROR(Q112&gt;Parametri!$E$14,FALSE)),"Richiesta aperta oltre la soglia",IF(AND(K112="Approvato",M112=""),"Inserire importo approvato",IF(AND(OR(K112="Parzialmente ricevuto",K112="Ricevuto"),OR(N112="",O112="")),"Completare ricezione",IF(AND(K112="Ricevuto",P112&lt;&gt;0),"Verificare residuo","")))))))))))</f>
        <v/>
      </c>
    </row>
    <row r="113" ht="20" customHeight="1">
      <c r="A113" s="17" t="n"/>
      <c r="B113" s="18" t="n"/>
      <c r="C113" s="17" t="n"/>
      <c r="D113" s="17" t="n"/>
      <c r="E113" s="38" t="n"/>
      <c r="F113" s="20" t="n"/>
      <c r="G113" s="39" t="n"/>
      <c r="H113" s="41">
        <f>IF(OR(A113="",F113="",G113=""),"",IFERROR(F113*G113,""))</f>
        <v/>
      </c>
      <c r="I113" s="18" t="n"/>
      <c r="J113" s="18" t="n"/>
      <c r="K113" s="17" t="n"/>
      <c r="L113" s="38" t="n"/>
      <c r="M113" s="39" t="n"/>
      <c r="N113" s="38" t="n"/>
      <c r="O113" s="39" t="n"/>
      <c r="P113" s="41">
        <f>IF(OR(A113="",M113=""),"",IFERROR(MAX(M113-IF(O113="",0,O113),0),""))</f>
        <v/>
      </c>
      <c r="Q113" s="26">
        <f>IF(OR(A113="",E113=""),"",IF(OR(K113="Ricevuto",K113="Rifiutato"),"",IFERROR(MAX(TODAY()-E113,0),"")))</f>
        <v/>
      </c>
      <c r="R113" s="27">
        <f>IF(A113="","",IF(C113&lt;&gt;"Sì","Verificare giustificativo",IF(AND(E113&lt;&gt;"",L113&lt;&gt;"",IFERROR(L113&lt;E113,FALSE)),"Controllare la data di esito",IF(AND(E113&lt;&gt;"",N113&lt;&gt;"",IFERROR(N113&lt;E113,FALSE)),"Controllare la data di ricezione",IF(AND(H113&lt;&gt;"",IFERROR(H113&gt;Parametri!$E$12,FALSE)),"Richiesta oltre il limite indicativo",IF(AND(M113&lt;&gt;"",H113&lt;&gt;"",IFERROR(M113&gt;H113,FALSE)),"Approvato oltre il richiesto",IF(AND(O113&lt;&gt;"",M113&lt;&gt;"",IFERROR(O113&gt;M113,FALSE)),"Ricevuto oltre l'approvato",IF(AND(Q113&lt;&gt;"",IFERROR(Q113&gt;Parametri!$E$14,FALSE)),"Richiesta aperta oltre la soglia",IF(AND(K113="Approvato",M113=""),"Inserire importo approvato",IF(AND(OR(K113="Parzialmente ricevuto",K113="Ricevuto"),OR(N113="",O113="")),"Completare ricezione",IF(AND(K113="Ricevuto",P113&lt;&gt;0),"Verificare residuo","")))))))))))</f>
        <v/>
      </c>
    </row>
    <row r="114" ht="20" customHeight="1">
      <c r="A114" s="17" t="n"/>
      <c r="B114" s="18" t="n"/>
      <c r="C114" s="17" t="n"/>
      <c r="D114" s="17" t="n"/>
      <c r="E114" s="38" t="n"/>
      <c r="F114" s="20" t="n"/>
      <c r="G114" s="39" t="n"/>
      <c r="H114" s="40">
        <f>IF(OR(A114="",F114="",G114=""),"",IFERROR(F114*G114,""))</f>
        <v/>
      </c>
      <c r="I114" s="18" t="n"/>
      <c r="J114" s="18" t="n"/>
      <c r="K114" s="17" t="n"/>
      <c r="L114" s="38" t="n"/>
      <c r="M114" s="39" t="n"/>
      <c r="N114" s="38" t="n"/>
      <c r="O114" s="39" t="n"/>
      <c r="P114" s="40">
        <f>IF(OR(A114="",M114=""),"",IFERROR(MAX(M114-IF(O114="",0,O114),0),""))</f>
        <v/>
      </c>
      <c r="Q114" s="23">
        <f>IF(OR(A114="",E114=""),"",IF(OR(K114="Ricevuto",K114="Rifiutato"),"",IFERROR(MAX(TODAY()-E114,0),"")))</f>
        <v/>
      </c>
      <c r="R114" s="24">
        <f>IF(A114="","",IF(C114&lt;&gt;"Sì","Verificare giustificativo",IF(AND(E114&lt;&gt;"",L114&lt;&gt;"",IFERROR(L114&lt;E114,FALSE)),"Controllare la data di esito",IF(AND(E114&lt;&gt;"",N114&lt;&gt;"",IFERROR(N114&lt;E114,FALSE)),"Controllare la data di ricezione",IF(AND(H114&lt;&gt;"",IFERROR(H114&gt;Parametri!$E$12,FALSE)),"Richiesta oltre il limite indicativo",IF(AND(M114&lt;&gt;"",H114&lt;&gt;"",IFERROR(M114&gt;H114,FALSE)),"Approvato oltre il richiesto",IF(AND(O114&lt;&gt;"",M114&lt;&gt;"",IFERROR(O114&gt;M114,FALSE)),"Ricevuto oltre l'approvato",IF(AND(Q114&lt;&gt;"",IFERROR(Q114&gt;Parametri!$E$14,FALSE)),"Richiesta aperta oltre la soglia",IF(AND(K114="Approvato",M114=""),"Inserire importo approvato",IF(AND(OR(K114="Parzialmente ricevuto",K114="Ricevuto"),OR(N114="",O114="")),"Completare ricezione",IF(AND(K114="Ricevuto",P114&lt;&gt;0),"Verificare residuo","")))))))))))</f>
        <v/>
      </c>
    </row>
    <row r="115" ht="20" customHeight="1">
      <c r="A115" s="17" t="n"/>
      <c r="B115" s="18" t="n"/>
      <c r="C115" s="17" t="n"/>
      <c r="D115" s="17" t="n"/>
      <c r="E115" s="38" t="n"/>
      <c r="F115" s="20" t="n"/>
      <c r="G115" s="39" t="n"/>
      <c r="H115" s="41">
        <f>IF(OR(A115="",F115="",G115=""),"",IFERROR(F115*G115,""))</f>
        <v/>
      </c>
      <c r="I115" s="18" t="n"/>
      <c r="J115" s="18" t="n"/>
      <c r="K115" s="17" t="n"/>
      <c r="L115" s="38" t="n"/>
      <c r="M115" s="39" t="n"/>
      <c r="N115" s="38" t="n"/>
      <c r="O115" s="39" t="n"/>
      <c r="P115" s="41">
        <f>IF(OR(A115="",M115=""),"",IFERROR(MAX(M115-IF(O115="",0,O115),0),""))</f>
        <v/>
      </c>
      <c r="Q115" s="26">
        <f>IF(OR(A115="",E115=""),"",IF(OR(K115="Ricevuto",K115="Rifiutato"),"",IFERROR(MAX(TODAY()-E115,0),"")))</f>
        <v/>
      </c>
      <c r="R115" s="27">
        <f>IF(A115="","",IF(C115&lt;&gt;"Sì","Verificare giustificativo",IF(AND(E115&lt;&gt;"",L115&lt;&gt;"",IFERROR(L115&lt;E115,FALSE)),"Controllare la data di esito",IF(AND(E115&lt;&gt;"",N115&lt;&gt;"",IFERROR(N115&lt;E115,FALSE)),"Controllare la data di ricezione",IF(AND(H115&lt;&gt;"",IFERROR(H115&gt;Parametri!$E$12,FALSE)),"Richiesta oltre il limite indicativo",IF(AND(M115&lt;&gt;"",H115&lt;&gt;"",IFERROR(M115&gt;H115,FALSE)),"Approvato oltre il richiesto",IF(AND(O115&lt;&gt;"",M115&lt;&gt;"",IFERROR(O115&gt;M115,FALSE)),"Ricevuto oltre l'approvato",IF(AND(Q115&lt;&gt;"",IFERROR(Q115&gt;Parametri!$E$14,FALSE)),"Richiesta aperta oltre la soglia",IF(AND(K115="Approvato",M115=""),"Inserire importo approvato",IF(AND(OR(K115="Parzialmente ricevuto",K115="Ricevuto"),OR(N115="",O115="")),"Completare ricezione",IF(AND(K115="Ricevuto",P115&lt;&gt;0),"Verificare residuo","")))))))))))</f>
        <v/>
      </c>
    </row>
    <row r="116" ht="20" customHeight="1">
      <c r="A116" s="17" t="n"/>
      <c r="B116" s="18" t="n"/>
      <c r="C116" s="17" t="n"/>
      <c r="D116" s="17" t="n"/>
      <c r="E116" s="38" t="n"/>
      <c r="F116" s="20" t="n"/>
      <c r="G116" s="39" t="n"/>
      <c r="H116" s="40">
        <f>IF(OR(A116="",F116="",G116=""),"",IFERROR(F116*G116,""))</f>
        <v/>
      </c>
      <c r="I116" s="18" t="n"/>
      <c r="J116" s="18" t="n"/>
      <c r="K116" s="17" t="n"/>
      <c r="L116" s="38" t="n"/>
      <c r="M116" s="39" t="n"/>
      <c r="N116" s="38" t="n"/>
      <c r="O116" s="39" t="n"/>
      <c r="P116" s="40">
        <f>IF(OR(A116="",M116=""),"",IFERROR(MAX(M116-IF(O116="",0,O116),0),""))</f>
        <v/>
      </c>
      <c r="Q116" s="23">
        <f>IF(OR(A116="",E116=""),"",IF(OR(K116="Ricevuto",K116="Rifiutato"),"",IFERROR(MAX(TODAY()-E116,0),"")))</f>
        <v/>
      </c>
      <c r="R116" s="24">
        <f>IF(A116="","",IF(C116&lt;&gt;"Sì","Verificare giustificativo",IF(AND(E116&lt;&gt;"",L116&lt;&gt;"",IFERROR(L116&lt;E116,FALSE)),"Controllare la data di esito",IF(AND(E116&lt;&gt;"",N116&lt;&gt;"",IFERROR(N116&lt;E116,FALSE)),"Controllare la data di ricezione",IF(AND(H116&lt;&gt;"",IFERROR(H116&gt;Parametri!$E$12,FALSE)),"Richiesta oltre il limite indicativo",IF(AND(M116&lt;&gt;"",H116&lt;&gt;"",IFERROR(M116&gt;H116,FALSE)),"Approvato oltre il richiesto",IF(AND(O116&lt;&gt;"",M116&lt;&gt;"",IFERROR(O116&gt;M116,FALSE)),"Ricevuto oltre l'approvato",IF(AND(Q116&lt;&gt;"",IFERROR(Q116&gt;Parametri!$E$14,FALSE)),"Richiesta aperta oltre la soglia",IF(AND(K116="Approvato",M116=""),"Inserire importo approvato",IF(AND(OR(K116="Parzialmente ricevuto",K116="Ricevuto"),OR(N116="",O116="")),"Completare ricezione",IF(AND(K116="Ricevuto",P116&lt;&gt;0),"Verificare residuo","")))))))))))</f>
        <v/>
      </c>
    </row>
    <row r="117" ht="20" customHeight="1">
      <c r="A117" s="17" t="n"/>
      <c r="B117" s="18" t="n"/>
      <c r="C117" s="17" t="n"/>
      <c r="D117" s="17" t="n"/>
      <c r="E117" s="38" t="n"/>
      <c r="F117" s="20" t="n"/>
      <c r="G117" s="39" t="n"/>
      <c r="H117" s="41">
        <f>IF(OR(A117="",F117="",G117=""),"",IFERROR(F117*G117,""))</f>
        <v/>
      </c>
      <c r="I117" s="18" t="n"/>
      <c r="J117" s="18" t="n"/>
      <c r="K117" s="17" t="n"/>
      <c r="L117" s="38" t="n"/>
      <c r="M117" s="39" t="n"/>
      <c r="N117" s="38" t="n"/>
      <c r="O117" s="39" t="n"/>
      <c r="P117" s="41">
        <f>IF(OR(A117="",M117=""),"",IFERROR(MAX(M117-IF(O117="",0,O117),0),""))</f>
        <v/>
      </c>
      <c r="Q117" s="26">
        <f>IF(OR(A117="",E117=""),"",IF(OR(K117="Ricevuto",K117="Rifiutato"),"",IFERROR(MAX(TODAY()-E117,0),"")))</f>
        <v/>
      </c>
      <c r="R117" s="27">
        <f>IF(A117="","",IF(C117&lt;&gt;"Sì","Verificare giustificativo",IF(AND(E117&lt;&gt;"",L117&lt;&gt;"",IFERROR(L117&lt;E117,FALSE)),"Controllare la data di esito",IF(AND(E117&lt;&gt;"",N117&lt;&gt;"",IFERROR(N117&lt;E117,FALSE)),"Controllare la data di ricezione",IF(AND(H117&lt;&gt;"",IFERROR(H117&gt;Parametri!$E$12,FALSE)),"Richiesta oltre il limite indicativo",IF(AND(M117&lt;&gt;"",H117&lt;&gt;"",IFERROR(M117&gt;H117,FALSE)),"Approvato oltre il richiesto",IF(AND(O117&lt;&gt;"",M117&lt;&gt;"",IFERROR(O117&gt;M117,FALSE)),"Ricevuto oltre l'approvato",IF(AND(Q117&lt;&gt;"",IFERROR(Q117&gt;Parametri!$E$14,FALSE)),"Richiesta aperta oltre la soglia",IF(AND(K117="Approvato",M117=""),"Inserire importo approvato",IF(AND(OR(K117="Parzialmente ricevuto",K117="Ricevuto"),OR(N117="",O117="")),"Completare ricezione",IF(AND(K117="Ricevuto",P117&lt;&gt;0),"Verificare residuo","")))))))))))</f>
        <v/>
      </c>
    </row>
    <row r="118" ht="20" customHeight="1">
      <c r="A118" s="17" t="n"/>
      <c r="B118" s="18" t="n"/>
      <c r="C118" s="17" t="n"/>
      <c r="D118" s="17" t="n"/>
      <c r="E118" s="38" t="n"/>
      <c r="F118" s="20" t="n"/>
      <c r="G118" s="39" t="n"/>
      <c r="H118" s="40">
        <f>IF(OR(A118="",F118="",G118=""),"",IFERROR(F118*G118,""))</f>
        <v/>
      </c>
      <c r="I118" s="18" t="n"/>
      <c r="J118" s="18" t="n"/>
      <c r="K118" s="17" t="n"/>
      <c r="L118" s="38" t="n"/>
      <c r="M118" s="39" t="n"/>
      <c r="N118" s="38" t="n"/>
      <c r="O118" s="39" t="n"/>
      <c r="P118" s="40">
        <f>IF(OR(A118="",M118=""),"",IFERROR(MAX(M118-IF(O118="",0,O118),0),""))</f>
        <v/>
      </c>
      <c r="Q118" s="23">
        <f>IF(OR(A118="",E118=""),"",IF(OR(K118="Ricevuto",K118="Rifiutato"),"",IFERROR(MAX(TODAY()-E118,0),"")))</f>
        <v/>
      </c>
      <c r="R118" s="24">
        <f>IF(A118="","",IF(C118&lt;&gt;"Sì","Verificare giustificativo",IF(AND(E118&lt;&gt;"",L118&lt;&gt;"",IFERROR(L118&lt;E118,FALSE)),"Controllare la data di esito",IF(AND(E118&lt;&gt;"",N118&lt;&gt;"",IFERROR(N118&lt;E118,FALSE)),"Controllare la data di ricezione",IF(AND(H118&lt;&gt;"",IFERROR(H118&gt;Parametri!$E$12,FALSE)),"Richiesta oltre il limite indicativo",IF(AND(M118&lt;&gt;"",H118&lt;&gt;"",IFERROR(M118&gt;H118,FALSE)),"Approvato oltre il richiesto",IF(AND(O118&lt;&gt;"",M118&lt;&gt;"",IFERROR(O118&gt;M118,FALSE)),"Ricevuto oltre l'approvato",IF(AND(Q118&lt;&gt;"",IFERROR(Q118&gt;Parametri!$E$14,FALSE)),"Richiesta aperta oltre la soglia",IF(AND(K118="Approvato",M118=""),"Inserire importo approvato",IF(AND(OR(K118="Parzialmente ricevuto",K118="Ricevuto"),OR(N118="",O118="")),"Completare ricezione",IF(AND(K118="Ricevuto",P118&lt;&gt;0),"Verificare residuo","")))))))))))</f>
        <v/>
      </c>
    </row>
    <row r="119" ht="20" customHeight="1">
      <c r="A119" s="17" t="n"/>
      <c r="B119" s="18" t="n"/>
      <c r="C119" s="17" t="n"/>
      <c r="D119" s="17" t="n"/>
      <c r="E119" s="38" t="n"/>
      <c r="F119" s="20" t="n"/>
      <c r="G119" s="39" t="n"/>
      <c r="H119" s="41">
        <f>IF(OR(A119="",F119="",G119=""),"",IFERROR(F119*G119,""))</f>
        <v/>
      </c>
      <c r="I119" s="18" t="n"/>
      <c r="J119" s="18" t="n"/>
      <c r="K119" s="17" t="n"/>
      <c r="L119" s="38" t="n"/>
      <c r="M119" s="39" t="n"/>
      <c r="N119" s="38" t="n"/>
      <c r="O119" s="39" t="n"/>
      <c r="P119" s="41">
        <f>IF(OR(A119="",M119=""),"",IFERROR(MAX(M119-IF(O119="",0,O119),0),""))</f>
        <v/>
      </c>
      <c r="Q119" s="26">
        <f>IF(OR(A119="",E119=""),"",IF(OR(K119="Ricevuto",K119="Rifiutato"),"",IFERROR(MAX(TODAY()-E119,0),"")))</f>
        <v/>
      </c>
      <c r="R119" s="27">
        <f>IF(A119="","",IF(C119&lt;&gt;"Sì","Verificare giustificativo",IF(AND(E119&lt;&gt;"",L119&lt;&gt;"",IFERROR(L119&lt;E119,FALSE)),"Controllare la data di esito",IF(AND(E119&lt;&gt;"",N119&lt;&gt;"",IFERROR(N119&lt;E119,FALSE)),"Controllare la data di ricezione",IF(AND(H119&lt;&gt;"",IFERROR(H119&gt;Parametri!$E$12,FALSE)),"Richiesta oltre il limite indicativo",IF(AND(M119&lt;&gt;"",H119&lt;&gt;"",IFERROR(M119&gt;H119,FALSE)),"Approvato oltre il richiesto",IF(AND(O119&lt;&gt;"",M119&lt;&gt;"",IFERROR(O119&gt;M119,FALSE)),"Ricevuto oltre l'approvato",IF(AND(Q119&lt;&gt;"",IFERROR(Q119&gt;Parametri!$E$14,FALSE)),"Richiesta aperta oltre la soglia",IF(AND(K119="Approvato",M119=""),"Inserire importo approvato",IF(AND(OR(K119="Parzialmente ricevuto",K119="Ricevuto"),OR(N119="",O119="")),"Completare ricezione",IF(AND(K119="Ricevuto",P119&lt;&gt;0),"Verificare residuo","")))))))))))</f>
        <v/>
      </c>
    </row>
    <row r="120" ht="20" customHeight="1">
      <c r="A120" s="17" t="n"/>
      <c r="B120" s="18" t="n"/>
      <c r="C120" s="17" t="n"/>
      <c r="D120" s="17" t="n"/>
      <c r="E120" s="38" t="n"/>
      <c r="F120" s="20" t="n"/>
      <c r="G120" s="39" t="n"/>
      <c r="H120" s="40">
        <f>IF(OR(A120="",F120="",G120=""),"",IFERROR(F120*G120,""))</f>
        <v/>
      </c>
      <c r="I120" s="18" t="n"/>
      <c r="J120" s="18" t="n"/>
      <c r="K120" s="17" t="n"/>
      <c r="L120" s="38" t="n"/>
      <c r="M120" s="39" t="n"/>
      <c r="N120" s="38" t="n"/>
      <c r="O120" s="39" t="n"/>
      <c r="P120" s="40">
        <f>IF(OR(A120="",M120=""),"",IFERROR(MAX(M120-IF(O120="",0,O120),0),""))</f>
        <v/>
      </c>
      <c r="Q120" s="23">
        <f>IF(OR(A120="",E120=""),"",IF(OR(K120="Ricevuto",K120="Rifiutato"),"",IFERROR(MAX(TODAY()-E120,0),"")))</f>
        <v/>
      </c>
      <c r="R120" s="24">
        <f>IF(A120="","",IF(C120&lt;&gt;"Sì","Verificare giustificativo",IF(AND(E120&lt;&gt;"",L120&lt;&gt;"",IFERROR(L120&lt;E120,FALSE)),"Controllare la data di esito",IF(AND(E120&lt;&gt;"",N120&lt;&gt;"",IFERROR(N120&lt;E120,FALSE)),"Controllare la data di ricezione",IF(AND(H120&lt;&gt;"",IFERROR(H120&gt;Parametri!$E$12,FALSE)),"Richiesta oltre il limite indicativo",IF(AND(M120&lt;&gt;"",H120&lt;&gt;"",IFERROR(M120&gt;H120,FALSE)),"Approvato oltre il richiesto",IF(AND(O120&lt;&gt;"",M120&lt;&gt;"",IFERROR(O120&gt;M120,FALSE)),"Ricevuto oltre l'approvato",IF(AND(Q120&lt;&gt;"",IFERROR(Q120&gt;Parametri!$E$14,FALSE)),"Richiesta aperta oltre la soglia",IF(AND(K120="Approvato",M120=""),"Inserire importo approvato",IF(AND(OR(K120="Parzialmente ricevuto",K120="Ricevuto"),OR(N120="",O120="")),"Completare ricezione",IF(AND(K120="Ricevuto",P120&lt;&gt;0),"Verificare residuo","")))))))))))</f>
        <v/>
      </c>
    </row>
    <row r="121" ht="20" customHeight="1">
      <c r="A121" s="17" t="n"/>
      <c r="B121" s="18" t="n"/>
      <c r="C121" s="17" t="n"/>
      <c r="D121" s="17" t="n"/>
      <c r="E121" s="38" t="n"/>
      <c r="F121" s="20" t="n"/>
      <c r="G121" s="39" t="n"/>
      <c r="H121" s="41">
        <f>IF(OR(A121="",F121="",G121=""),"",IFERROR(F121*G121,""))</f>
        <v/>
      </c>
      <c r="I121" s="18" t="n"/>
      <c r="J121" s="18" t="n"/>
      <c r="K121" s="17" t="n"/>
      <c r="L121" s="38" t="n"/>
      <c r="M121" s="39" t="n"/>
      <c r="N121" s="38" t="n"/>
      <c r="O121" s="39" t="n"/>
      <c r="P121" s="41">
        <f>IF(OR(A121="",M121=""),"",IFERROR(MAX(M121-IF(O121="",0,O121),0),""))</f>
        <v/>
      </c>
      <c r="Q121" s="26">
        <f>IF(OR(A121="",E121=""),"",IF(OR(K121="Ricevuto",K121="Rifiutato"),"",IFERROR(MAX(TODAY()-E121,0),"")))</f>
        <v/>
      </c>
      <c r="R121" s="27">
        <f>IF(A121="","",IF(C121&lt;&gt;"Sì","Verificare giustificativo",IF(AND(E121&lt;&gt;"",L121&lt;&gt;"",IFERROR(L121&lt;E121,FALSE)),"Controllare la data di esito",IF(AND(E121&lt;&gt;"",N121&lt;&gt;"",IFERROR(N121&lt;E121,FALSE)),"Controllare la data di ricezione",IF(AND(H121&lt;&gt;"",IFERROR(H121&gt;Parametri!$E$12,FALSE)),"Richiesta oltre il limite indicativo",IF(AND(M121&lt;&gt;"",H121&lt;&gt;"",IFERROR(M121&gt;H121,FALSE)),"Approvato oltre il richiesto",IF(AND(O121&lt;&gt;"",M121&lt;&gt;"",IFERROR(O121&gt;M121,FALSE)),"Ricevuto oltre l'approvato",IF(AND(Q121&lt;&gt;"",IFERROR(Q121&gt;Parametri!$E$14,FALSE)),"Richiesta aperta oltre la soglia",IF(AND(K121="Approvato",M121=""),"Inserire importo approvato",IF(AND(OR(K121="Parzialmente ricevuto",K121="Ricevuto"),OR(N121="",O121="")),"Completare ricezione",IF(AND(K121="Ricevuto",P121&lt;&gt;0),"Verificare residuo","")))))))))))</f>
        <v/>
      </c>
    </row>
    <row r="122" ht="20" customHeight="1">
      <c r="A122" s="17" t="n"/>
      <c r="B122" s="18" t="n"/>
      <c r="C122" s="17" t="n"/>
      <c r="D122" s="17" t="n"/>
      <c r="E122" s="38" t="n"/>
      <c r="F122" s="20" t="n"/>
      <c r="G122" s="39" t="n"/>
      <c r="H122" s="40">
        <f>IF(OR(A122="",F122="",G122=""),"",IFERROR(F122*G122,""))</f>
        <v/>
      </c>
      <c r="I122" s="18" t="n"/>
      <c r="J122" s="18" t="n"/>
      <c r="K122" s="17" t="n"/>
      <c r="L122" s="38" t="n"/>
      <c r="M122" s="39" t="n"/>
      <c r="N122" s="38" t="n"/>
      <c r="O122" s="39" t="n"/>
      <c r="P122" s="40">
        <f>IF(OR(A122="",M122=""),"",IFERROR(MAX(M122-IF(O122="",0,O122),0),""))</f>
        <v/>
      </c>
      <c r="Q122" s="23">
        <f>IF(OR(A122="",E122=""),"",IF(OR(K122="Ricevuto",K122="Rifiutato"),"",IFERROR(MAX(TODAY()-E122,0),"")))</f>
        <v/>
      </c>
      <c r="R122" s="24">
        <f>IF(A122="","",IF(C122&lt;&gt;"Sì","Verificare giustificativo",IF(AND(E122&lt;&gt;"",L122&lt;&gt;"",IFERROR(L122&lt;E122,FALSE)),"Controllare la data di esito",IF(AND(E122&lt;&gt;"",N122&lt;&gt;"",IFERROR(N122&lt;E122,FALSE)),"Controllare la data di ricezione",IF(AND(H122&lt;&gt;"",IFERROR(H122&gt;Parametri!$E$12,FALSE)),"Richiesta oltre il limite indicativo",IF(AND(M122&lt;&gt;"",H122&lt;&gt;"",IFERROR(M122&gt;H122,FALSE)),"Approvato oltre il richiesto",IF(AND(O122&lt;&gt;"",M122&lt;&gt;"",IFERROR(O122&gt;M122,FALSE)),"Ricevuto oltre l'approvato",IF(AND(Q122&lt;&gt;"",IFERROR(Q122&gt;Parametri!$E$14,FALSE)),"Richiesta aperta oltre la soglia",IF(AND(K122="Approvato",M122=""),"Inserire importo approvato",IF(AND(OR(K122="Parzialmente ricevuto",K122="Ricevuto"),OR(N122="",O122="")),"Completare ricezione",IF(AND(K122="Ricevuto",P122&lt;&gt;0),"Verificare residuo","")))))))))))</f>
        <v/>
      </c>
    </row>
    <row r="123" ht="20" customHeight="1">
      <c r="A123" s="17" t="n"/>
      <c r="B123" s="18" t="n"/>
      <c r="C123" s="17" t="n"/>
      <c r="D123" s="17" t="n"/>
      <c r="E123" s="38" t="n"/>
      <c r="F123" s="20" t="n"/>
      <c r="G123" s="39" t="n"/>
      <c r="H123" s="41">
        <f>IF(OR(A123="",F123="",G123=""),"",IFERROR(F123*G123,""))</f>
        <v/>
      </c>
      <c r="I123" s="18" t="n"/>
      <c r="J123" s="18" t="n"/>
      <c r="K123" s="17" t="n"/>
      <c r="L123" s="38" t="n"/>
      <c r="M123" s="39" t="n"/>
      <c r="N123" s="38" t="n"/>
      <c r="O123" s="39" t="n"/>
      <c r="P123" s="41">
        <f>IF(OR(A123="",M123=""),"",IFERROR(MAX(M123-IF(O123="",0,O123),0),""))</f>
        <v/>
      </c>
      <c r="Q123" s="26">
        <f>IF(OR(A123="",E123=""),"",IF(OR(K123="Ricevuto",K123="Rifiutato"),"",IFERROR(MAX(TODAY()-E123,0),"")))</f>
        <v/>
      </c>
      <c r="R123" s="27">
        <f>IF(A123="","",IF(C123&lt;&gt;"Sì","Verificare giustificativo",IF(AND(E123&lt;&gt;"",L123&lt;&gt;"",IFERROR(L123&lt;E123,FALSE)),"Controllare la data di esito",IF(AND(E123&lt;&gt;"",N123&lt;&gt;"",IFERROR(N123&lt;E123,FALSE)),"Controllare la data di ricezione",IF(AND(H123&lt;&gt;"",IFERROR(H123&gt;Parametri!$E$12,FALSE)),"Richiesta oltre il limite indicativo",IF(AND(M123&lt;&gt;"",H123&lt;&gt;"",IFERROR(M123&gt;H123,FALSE)),"Approvato oltre il richiesto",IF(AND(O123&lt;&gt;"",M123&lt;&gt;"",IFERROR(O123&gt;M123,FALSE)),"Ricevuto oltre l'approvato",IF(AND(Q123&lt;&gt;"",IFERROR(Q123&gt;Parametri!$E$14,FALSE)),"Richiesta aperta oltre la soglia",IF(AND(K123="Approvato",M123=""),"Inserire importo approvato",IF(AND(OR(K123="Parzialmente ricevuto",K123="Ricevuto"),OR(N123="",O123="")),"Completare ricezione",IF(AND(K123="Ricevuto",P123&lt;&gt;0),"Verificare residuo","")))))))))))</f>
        <v/>
      </c>
    </row>
  </sheetData>
  <autoFilter ref="A3:R123"/>
  <mergeCells count="1">
    <mergeCell ref="A1:R1"/>
  </mergeCells>
  <conditionalFormatting sqref="R4:R123">
    <cfRule type="expression" priority="1" dxfId="0">
      <formula>$R4&lt;&gt;""</formula>
    </cfRule>
  </conditionalFormatting>
  <conditionalFormatting sqref="K4:K123">
    <cfRule type="expression" priority="2" dxfId="2">
      <formula>$K4="Ricevuto"</formula>
    </cfRule>
  </conditionalFormatting>
  <conditionalFormatting sqref="H4:H123">
    <cfRule type="expression" priority="3" dxfId="1">
      <formula>$R4="Richiesta oltre il limite indicativo"</formula>
    </cfRule>
  </conditionalFormatting>
  <conditionalFormatting sqref="P4:P123">
    <cfRule type="expression" priority="4" dxfId="2">
      <formula>AND($A4&lt;&gt;"",$K4="Ricevuto",$P4=0)</formula>
    </cfRule>
  </conditionalFormatting>
  <dataValidations count="11">
    <dataValidation sqref="A4:A123" showDropDown="0" showInputMessage="0" showErrorMessage="1" allowBlank="0" errorTitle="Codice duplicato" error="Usare un codice richiesta univoco oppure lasciare la cella vuota." type="custom">
      <formula1>=OR(A4="",COUNTIF($A$4:$A$123,A4)=1)</formula1>
    </dataValidation>
    <dataValidation sqref="C4:C123" showDropDown="0" showInputMessage="1" showErrorMessage="1" allowBlank="0" errorTitle="Conferma non valida" error="Selezionare una conferma dall'elenco." promptTitle="Conferma giustificativo" prompt="Indicare se il giustificativo è disponibile o da verificare." type="list">
      <formula1>=INDIRECT("Parametri!$A$4:$A$6")</formula1>
    </dataValidation>
    <dataValidation sqref="D4:D123" showDropDown="0" showInputMessage="0" showErrorMessage="1" allowBlank="0" errorTitle="Attività non valida" error="Selezionare un'attività dall'elenco modificabile nel foglio Parametri." type="list">
      <formula1>=INDIRECT("Parametri!$B$4:$B$9")</formula1>
    </dataValidation>
    <dataValidation sqref="K4:K123" showDropDown="0" showInputMessage="1" showErrorMessage="1" allowBlank="0" errorTitle="Stato non valido" error="Selezionare uno stato dall'elenco." promptTitle="Stato del rimborso" prompt="Lo stato descrive solo l'avanzamento registrato manualmente." type="list">
      <formula1>=INDIRECT("Parametri!$C$4:$C$9")</formula1>
    </dataValidation>
    <dataValidation sqref="E4:E123" showDropDown="0" showInputMessage="0" showErrorMessage="1" allowBlank="0" errorTitle="Data non valida" error="Inserire una data compresa nei limiti indicati nel foglio Parametri." type="date" operator="between">
      <formula1>=INDIRECT("Parametri!$E$4")</formula1>
      <formula2>=INDIRECT("Parametri!$E$5")</formula2>
    </dataValidation>
    <dataValidation sqref="L4:L123" showDropDown="0" showInputMessage="0" showErrorMessage="1" allowBlank="0" errorTitle="Data non valida" error="Inserire una data compresa nei limiti indicati nel foglio Parametri." type="date" operator="between">
      <formula1>=INDIRECT("Parametri!$E$4")</formula1>
      <formula2>=INDIRECT("Parametri!$E$5")</formula2>
    </dataValidation>
    <dataValidation sqref="N4:N123" showDropDown="0" showInputMessage="0" showErrorMessage="1" allowBlank="0" errorTitle="Data non valida" error="Inserire una data compresa nei limiti indicati nel foglio Parametri." type="date" operator="between">
      <formula1>=INDIRECT("Parametri!$E$4")</formula1>
      <formula2>=INDIRECT("Parametri!$E$5")</formula2>
    </dataValidation>
    <dataValidation sqref="F4:F123" showDropDown="0" showInputMessage="0" showErrorMessage="1" allowBlank="0" errorTitle="Quantità non valida" error="Inserire una quantità compresa nei limiti del foglio Parametri." type="decimal" operator="between">
      <formula1>=INDIRECT("Parametri!$E$7")</formula1>
      <formula2>=INDIRECT("Parametri!$E$8")</formula2>
    </dataValidation>
    <dataValidation sqref="G4:G123" showDropDown="0" showInputMessage="0" showErrorMessage="1" allowBlank="0" errorTitle="Importo non valido" error="Inserire un importo unitario compreso nei limiti indicativi." type="decimal" operator="between">
      <formula1>=INDIRECT("Parametri!$E$10")</formula1>
      <formula2>=INDIRECT("Parametri!$E$11")</formula2>
    </dataValidation>
    <dataValidation sqref="M4:M123" showDropDown="0" showInputMessage="0" showErrorMessage="1" allowBlank="0" errorTitle="Importo non valido" error="Inserire un importo non negativo entro il limite indicativo." type="decimal" operator="between">
      <formula1>0</formula1>
      <formula2>=INDIRECT("Parametri!$E$12")</formula2>
    </dataValidation>
    <dataValidation sqref="O4:O123" showDropDown="0" showInputMessage="0" showErrorMessage="1" allowBlank="0" errorTitle="Importo non valido" error="Inserire un importo non negativo entro il limite indicativo." type="decimal" operator="between">
      <formula1>0</formula1>
      <formula2>=INDIRECT("Parametri!$E$12")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A6B3F"/>
    <outlinePr summaryBelow="1" summaryRight="1"/>
    <pageSetUpPr/>
  </sheetPr>
  <dimension ref="A1:F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20" customWidth="1" min="2" max="2"/>
    <col width="25" customWidth="1" min="3" max="3"/>
    <col width="37" customWidth="1" min="4" max="4"/>
    <col width="17" customWidth="1" min="5" max="5"/>
    <col width="18" customWidth="1" min="6" max="6"/>
  </cols>
  <sheetData>
    <row r="1" ht="26" customHeight="1">
      <c r="A1" s="1" t="inlineStr">
        <is>
          <t>Registro rimborsi matrimonio — Parametri</t>
        </is>
      </c>
    </row>
    <row r="2">
      <c r="A2" s="16" t="inlineStr">
        <is>
          <t>Elenchi e limiti organizzativi modificabili e indicativi; ogni rimborso richiede un controllo umano.</t>
        </is>
      </c>
    </row>
    <row r="3" ht="32" customHeight="1">
      <c r="A3" s="4" t="inlineStr">
        <is>
          <t>Conferma giustificativo</t>
        </is>
      </c>
      <c r="B3" s="4" t="inlineStr">
        <is>
          <t>Attività</t>
        </is>
      </c>
      <c r="C3" s="4" t="inlineStr">
        <is>
          <t>Stato</t>
        </is>
      </c>
      <c r="D3" s="4" t="inlineStr">
        <is>
          <t>Parametro</t>
        </is>
      </c>
      <c r="E3" s="4" t="inlineStr">
        <is>
          <t>Valore</t>
        </is>
      </c>
      <c r="F3" s="4" t="inlineStr">
        <is>
          <t>Unità / nota</t>
        </is>
      </c>
    </row>
    <row r="4">
      <c r="A4" s="18" t="inlineStr">
        <is>
          <t>Sì</t>
        </is>
      </c>
      <c r="B4" s="18" t="inlineStr">
        <is>
          <t>Trasporto</t>
        </is>
      </c>
      <c r="C4" s="18" t="inlineStr">
        <is>
          <t>Richiesto</t>
        </is>
      </c>
      <c r="D4" s="7" t="inlineStr">
        <is>
          <t>Data minima registrabile</t>
        </is>
      </c>
      <c r="E4" s="42" t="n">
        <v>45911</v>
      </c>
      <c r="F4" s="7" t="inlineStr">
        <is>
          <t>GG/MM/AAAA</t>
        </is>
      </c>
    </row>
    <row r="5">
      <c r="A5" s="18" t="inlineStr">
        <is>
          <t>No</t>
        </is>
      </c>
      <c r="B5" s="18" t="inlineStr">
        <is>
          <t>Materiali</t>
        </is>
      </c>
      <c r="C5" s="18" t="inlineStr">
        <is>
          <t>In verifica</t>
        </is>
      </c>
      <c r="D5" s="11" t="inlineStr">
        <is>
          <t>Data massima registrabile</t>
        </is>
      </c>
      <c r="E5" s="42" t="n">
        <v>46456</v>
      </c>
      <c r="F5" s="11" t="inlineStr">
        <is>
          <t>GG/MM/AAAA</t>
        </is>
      </c>
    </row>
    <row r="6">
      <c r="A6" s="18" t="inlineStr">
        <is>
          <t>Da verificare</t>
        </is>
      </c>
      <c r="B6" s="18" t="inlineStr">
        <is>
          <t>Allestimento</t>
        </is>
      </c>
      <c r="C6" s="18" t="inlineStr">
        <is>
          <t>Approvato</t>
        </is>
      </c>
      <c r="D6" s="7" t="n"/>
      <c r="E6" s="7" t="n"/>
      <c r="F6" s="7" t="n"/>
    </row>
    <row r="7">
      <c r="A7" s="11" t="n"/>
      <c r="B7" s="18" t="inlineStr">
        <is>
          <t>Ospitalità</t>
        </is>
      </c>
      <c r="C7" s="18" t="inlineStr">
        <is>
          <t>Parzialmente ricevuto</t>
        </is>
      </c>
      <c r="D7" s="11" t="inlineStr">
        <is>
          <t>Quantità minima</t>
        </is>
      </c>
      <c r="E7" s="29" t="n">
        <v>0.01</v>
      </c>
      <c r="F7" s="11" t="inlineStr">
        <is>
          <t>unità</t>
        </is>
      </c>
    </row>
    <row r="8">
      <c r="A8" s="7" t="n"/>
      <c r="B8" s="18" t="inlineStr">
        <is>
          <t>Abbigliamento</t>
        </is>
      </c>
      <c r="C8" s="18" t="inlineStr">
        <is>
          <t>Ricevuto</t>
        </is>
      </c>
      <c r="D8" s="7" t="inlineStr">
        <is>
          <t>Quantità massima</t>
        </is>
      </c>
      <c r="E8" s="29" t="n">
        <v>1000</v>
      </c>
      <c r="F8" s="7" t="inlineStr">
        <is>
          <t>unità</t>
        </is>
      </c>
    </row>
    <row r="9">
      <c r="A9" s="11" t="n"/>
      <c r="B9" s="18" t="inlineStr">
        <is>
          <t>Altro</t>
        </is>
      </c>
      <c r="C9" s="18" t="inlineStr">
        <is>
          <t>Rifiutato</t>
        </is>
      </c>
      <c r="D9" s="11" t="n"/>
      <c r="E9" s="11" t="n"/>
      <c r="F9" s="11" t="n"/>
    </row>
    <row r="10">
      <c r="A10" s="7" t="n"/>
      <c r="B10" s="7" t="n"/>
      <c r="C10" s="7" t="n"/>
      <c r="D10" s="7" t="inlineStr">
        <is>
          <t>Importo unitario minimo</t>
        </is>
      </c>
      <c r="E10" s="43" t="n">
        <v>0.01</v>
      </c>
      <c r="F10" s="7" t="inlineStr">
        <is>
          <t>euro</t>
        </is>
      </c>
    </row>
    <row r="11">
      <c r="A11" s="11" t="n"/>
      <c r="B11" s="11" t="n"/>
      <c r="C11" s="11" t="n"/>
      <c r="D11" s="11" t="inlineStr">
        <is>
          <t>Importo unitario massimo</t>
        </is>
      </c>
      <c r="E11" s="43" t="n">
        <v>5000</v>
      </c>
      <c r="F11" s="11" t="inlineStr">
        <is>
          <t>euro</t>
        </is>
      </c>
    </row>
    <row r="12">
      <c r="A12" s="7" t="n"/>
      <c r="B12" s="7" t="n"/>
      <c r="C12" s="7" t="n"/>
      <c r="D12" s="7" t="inlineStr">
        <is>
          <t>Importo rimborso massimo indicativo</t>
        </is>
      </c>
      <c r="E12" s="43" t="n">
        <v>25000</v>
      </c>
      <c r="F12" s="7" t="inlineStr">
        <is>
          <t>euro</t>
        </is>
      </c>
    </row>
    <row r="13">
      <c r="A13" s="11" t="n"/>
      <c r="B13" s="11" t="n"/>
      <c r="C13" s="11" t="n"/>
      <c r="D13" s="11" t="n"/>
      <c r="E13" s="11" t="n"/>
      <c r="F13" s="11" t="n"/>
    </row>
    <row r="14">
      <c r="A14" s="7" t="n"/>
      <c r="B14" s="7" t="n"/>
      <c r="C14" s="7" t="n"/>
      <c r="D14" s="7" t="inlineStr">
        <is>
          <t>Soglia avviso richieste aperte</t>
        </is>
      </c>
      <c r="E14" s="31" t="n">
        <v>30</v>
      </c>
      <c r="F14" s="7" t="inlineStr">
        <is>
          <t>giorni</t>
        </is>
      </c>
    </row>
  </sheetData>
  <mergeCells count="1">
    <mergeCell ref="A1:F1"/>
  </mergeCells>
  <dataValidations count="8">
    <dataValidation sqref="E4" showDropDown="0" showInputMessage="0" showErrorMessage="1" allowBlank="0" errorTitle="Intervallo non valido" error="La data minima deve essere una data non successiva alla data massima." type="custom">
      <formula1>=AND(ISNUMBER(E4),E4&lt;=E5)</formula1>
    </dataValidation>
    <dataValidation sqref="E5" showDropDown="0" showInputMessage="0" showErrorMessage="1" allowBlank="0" errorTitle="Intervallo non valido" error="La data massima deve essere una data non precedente alla data minima." type="custom">
      <formula1>=AND(ISNUMBER(E5),E5&gt;=E4)</formula1>
    </dataValidation>
    <dataValidation sqref="E7" showDropDown="0" showInputMessage="0" showErrorMessage="1" allowBlank="0" errorTitle="Limite non valido" error="La quantità minima deve essere positiva e non superiore alla quantità massima." type="custom">
      <formula1>=AND(ISNUMBER(E7),E7&gt;0,E7&lt;=E8)</formula1>
    </dataValidation>
    <dataValidation sqref="E8" showDropDown="0" showInputMessage="0" showErrorMessage="1" allowBlank="0" errorTitle="Limite non valido" error="La quantità massima non può essere inferiore alla quantità minima." type="custom">
      <formula1>=AND(ISNUMBER(E8),E8&gt;=E7)</formula1>
    </dataValidation>
    <dataValidation sqref="E10" showDropDown="0" showInputMessage="0" showErrorMessage="1" allowBlank="0" errorTitle="Importo non valido" error="L'importo minimo deve essere positivo e non superiore al massimo." type="custom">
      <formula1>=AND(ISNUMBER(E10),E10&gt;0,E10&lt;=E11)</formula1>
    </dataValidation>
    <dataValidation sqref="E11" showDropDown="0" showInputMessage="0" showErrorMessage="1" allowBlank="0" errorTitle="Importo non valido" error="L'importo unitario massimo non può essere inferiore al minimo." type="custom">
      <formula1>=AND(ISNUMBER(E11),E11&gt;=E10)</formula1>
    </dataValidation>
    <dataValidation sqref="E12" showDropDown="0" showInputMessage="0" showErrorMessage="1" allowBlank="0" errorTitle="Limite non valido" error="Il limite totale deve essere almeno pari all'importo unitario minimo." type="custom">
      <formula1>=AND(ISNUMBER(E12),E12&gt;=E10)</formula1>
    </dataValidation>
    <dataValidation sqref="E14" showDropDown="0" showInputMessage="0" showErrorMessage="1" allowBlank="0" errorTitle="Soglia non valida" error="La soglia dei giorni deve essere un numero non negativo." type="custom">
      <formula1>=AND(ISNUMBER(E14),E14&gt;=0)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Modello organizzativo fittizio</dc:creator>
  <dc:title xmlns:dc="http://purl.org/dc/elements/1.1/">Registro rimborsi matrimonio</dc:title>
  <dc:subject xmlns:dc="http://purl.org/dc/elements/1.1/">Registro organizzativo per rimborsi richiesti, approvati e ricevuti</dc:subject>
  <dc:language xmlns:dc="http://purl.org/dc/elements/1.1/">it-IT</dc:language>
  <dcterms:created xmlns:dcterms="http://purl.org/dc/terms/" xmlns:xsi="http://www.w3.org/2001/XMLSchema-instance" xsi:type="dcterms:W3CDTF">2026-09-11T18:14:04Z</dcterms:created>
  <dcterms:modified xmlns:dcterms="http://purl.org/dc/terms/" xmlns:xsi="http://www.w3.org/2001/XMLSchema-instance" xsi:type="dcterms:W3CDTF">2026-09-11T18:14:04+00:00Z</dcterms:modified>
</cp:coreProperties>
</file>