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Pagament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'Pagamenti'!$A$3:$K$103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E5C62"/>
      <sz val="10"/>
    </font>
    <font>
      <name val="Calibri"/>
      <b val="1"/>
      <color rgb="00FFFFFF"/>
      <sz val="11"/>
    </font>
    <font>
      <name val="Calibri"/>
      <color rgb="003F3337"/>
      <sz val="10"/>
    </font>
    <font>
      <name val="Calibri"/>
      <b val="1"/>
      <color rgb="003F3337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Importi previsti per stato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'Riepilogo'!B16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9A6B3F"/>
              </a:solidFill>
              <a:prstDash val="solid"/>
            </a:ln>
          </spPr>
          <cat>
            <numRef>
              <f>'Riepilogo'!$A$17:$A$20</f>
            </numRef>
          </cat>
          <val>
            <numRef>
              <f>'Riepilogo'!$B$17:$B$20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Importo (€)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5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22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Riepilogo scadenze e pagamenti</t>
        </is>
      </c>
      <c r="B1" s="30" t="n"/>
      <c r="C1" s="30" t="n"/>
      <c r="D1" s="30" t="n"/>
      <c r="E1" s="30" t="n"/>
      <c r="F1" s="30" t="n"/>
      <c r="G1" s="30" t="n"/>
      <c r="H1" s="31" t="n"/>
    </row>
    <row r="2"/>
    <row r="3" ht="24" customHeight="1">
      <c r="A3" s="3" t="inlineStr">
        <is>
          <t>Indicatore</t>
        </is>
      </c>
      <c r="B3" s="3" t="inlineStr">
        <is>
          <t>Valore</t>
        </is>
      </c>
    </row>
    <row r="4">
      <c r="A4" s="4" t="inlineStr">
        <is>
          <t>Totale previsto, esclusi annullati</t>
        </is>
      </c>
      <c r="B4" s="32">
        <f>IF(COUNT(Pagamenti!$D$4:$D$103)=0,"",IFERROR(SUMIF(Pagamenti!$F$4:$F$103,"&lt;&gt;Annullato",Pagamenti!$D$4:$D$103),""))</f>
        <v/>
      </c>
    </row>
    <row r="5">
      <c r="A5" s="6" t="inlineStr">
        <is>
          <t>Totale versato, esclusi annullati</t>
        </is>
      </c>
      <c r="B5" s="33">
        <f>IF(COUNT(Pagamenti!$E$4:$E$103)=0,"",IFERROR(SUMIF(Pagamenti!$F$4:$F$103,"&lt;&gt;Annullato",Pagamenti!$E$4:$E$103),""))</f>
        <v/>
      </c>
    </row>
    <row r="6">
      <c r="A6" s="4" t="inlineStr">
        <is>
          <t>Residuo complessivo</t>
        </is>
      </c>
      <c r="B6" s="32">
        <f>IF(COUNT(Pagamenti!$D$4:$D$103)=0,"",IFERROR(SUM(Pagamenti!$J$4:$J$103),""))</f>
        <v/>
      </c>
    </row>
    <row r="7">
      <c r="A7" s="6" t="inlineStr">
        <is>
          <t>Percentuale versata</t>
        </is>
      </c>
      <c r="B7" s="34">
        <f>IFERROR(B5/B4,"")</f>
        <v/>
      </c>
    </row>
    <row r="8">
      <c r="A8" s="4" t="inlineStr">
        <is>
          <t>Pagamenti aperti</t>
        </is>
      </c>
      <c r="B8" s="9">
        <f>IF(COUNT(Pagamenti!$A$4:$A$103)=0,"",COUNTIF(Pagamenti!$F$4:$F$103,"Da pagare")+COUNTIF(Pagamenti!$F$4:$F$103,"Parziale"))</f>
        <v/>
      </c>
    </row>
    <row r="9">
      <c r="A9" s="6" t="inlineStr">
        <is>
          <t>Scadenze aperte già trascorse</t>
        </is>
      </c>
      <c r="B9" s="10">
        <f>IF(COUNT(Pagamenti!$A$4:$A$103)=0,"",COUNTIFS(Pagamenti!$A$4:$A$103,"&gt;0",Pagamenti!$A$4:$A$103,"&lt;"&amp;TODAY(),Pagamenti!$F$4:$F$103,"&lt;&gt;Pagato",Pagamenti!$F$4:$F$103,"&lt;&gt;Annullato"))</f>
        <v/>
      </c>
    </row>
    <row r="10">
      <c r="A10" s="4" t="inlineStr">
        <is>
          <t>Scadenze aperte entro la soglia</t>
        </is>
      </c>
      <c r="B10" s="9">
        <f>IF(COUNT(Pagamenti!$A$4:$A$103)=0,"",COUNTIFS(Pagamenti!$A$4:$A$103,"&gt;="&amp;TODAY(),Pagamenti!$A$4:$A$103,"&lt;="&amp;TODAY()+Parametri!$B$8,Pagamenti!$F$4:$F$103,"Da pagare")+COUNTIFS(Pagamenti!$A$4:$A$103,"&gt;="&amp;TODAY(),Pagamenti!$A$4:$A$103,"&lt;="&amp;TODAY()+Parametri!$B$8,Pagamenti!$F$4:$F$103,"Parziale"))</f>
        <v/>
      </c>
    </row>
    <row r="11">
      <c r="A11" s="6" t="inlineStr">
        <is>
          <t>Prima scadenza registrata</t>
        </is>
      </c>
      <c r="B11" s="35">
        <f>IF(COUNT(Pagamenti!$A$4:INDEX(Pagamenti!$A:$A,103))=0,"",IFERROR(MIN(Pagamenti!$A$4:INDEX(Pagamenti!$A:$A,103)),""))</f>
        <v/>
      </c>
    </row>
    <row r="12">
      <c r="A12" s="4" t="inlineStr">
        <is>
          <t>Ultima scadenza registrata</t>
        </is>
      </c>
      <c r="B12" s="36">
        <f>IF(COUNT(Pagamenti!$A$4:INDEX(Pagamenti!$A:$A,103))=0,"",IFERROR(MAX(Pagamenti!$A$4:INDEX(Pagamenti!$A:$A,103)),""))</f>
        <v/>
      </c>
    </row>
    <row r="13">
      <c r="A13" s="6" t="inlineStr">
        <is>
          <t>Campi essenziali mancanti</t>
        </is>
      </c>
      <c r="B13" s="10">
        <f>IF(COUNT(Pagamenti!$A$4:$A$103)=0,"",COUNTIFS(Pagamenti!$A$4:$A$103,"&lt;&gt;",Pagamenti!$B$4:$B$103,"")+COUNTIFS(Pagamenti!$A$4:$A$103,"&lt;&gt;",Pagamenti!$C$4:$C$103,"")+COUNTIFS(Pagamenti!$A$4:$A$103,"&lt;&gt;",Pagamenti!$D$4:$D$103,"")+COUNTIFS(Pagamenti!$A$4:$A$103,"&lt;&gt;",Pagamenti!$F$4:$F$103,"")+COUNTIFS(Pagamenti!$A$4:$A$103,"&lt;&gt;",Pagamenti!$H$4:$H$103,""))</f>
        <v/>
      </c>
    </row>
    <row r="14"/>
    <row r="15"/>
    <row r="16" ht="24" customHeight="1">
      <c r="A16" s="3" t="inlineStr">
        <is>
          <t>Stato</t>
        </is>
      </c>
      <c r="B16" s="3" t="inlineStr">
        <is>
          <t>Importo previsto (€)</t>
        </is>
      </c>
    </row>
    <row r="17">
      <c r="A17" s="13" t="inlineStr">
        <is>
          <t>Da pagare</t>
        </is>
      </c>
      <c r="B17" s="33">
        <f>IF(COUNT(Pagamenti!$D$4:$D$103)=0,"",IFERROR(SUMIF(Pagamenti!$F$4:$F$103,A17,Pagamenti!$D$4:$D$103),""))</f>
        <v/>
      </c>
    </row>
    <row r="18">
      <c r="A18" s="14" t="inlineStr">
        <is>
          <t>Parziale</t>
        </is>
      </c>
      <c r="B18" s="32">
        <f>IF(COUNT(Pagamenti!$D$4:$D$103)=0,"",IFERROR(SUMIF(Pagamenti!$F$4:$F$103,A18,Pagamenti!$D$4:$D$103),""))</f>
        <v/>
      </c>
    </row>
    <row r="19">
      <c r="A19" s="13" t="inlineStr">
        <is>
          <t>Pagato</t>
        </is>
      </c>
      <c r="B19" s="33">
        <f>IF(COUNT(Pagamenti!$D$4:$D$103)=0,"",IFERROR(SUMIF(Pagamenti!$F$4:$F$103,A19,Pagamenti!$D$4:$D$103),""))</f>
        <v/>
      </c>
    </row>
    <row r="20">
      <c r="A20" s="14" t="inlineStr">
        <is>
          <t>Annullato</t>
        </is>
      </c>
      <c r="B20" s="32">
        <f>IF(COUNT(Pagamenti!$D$4:$D$103)=0,"",IFERROR(SUMIF(Pagamenti!$F$4:$F$103,A20,Pagamenti!$D$4:$D$103),""))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conditionalFormatting sqref="B10">
    <cfRule type="expression" priority="2" dxfId="1">
      <formula>$B$10&gt;0</formula>
    </cfRule>
  </conditionalFormatting>
  <conditionalFormatting sqref="B7">
    <cfRule type="expression" priority="3" dxfId="2">
      <formula>$B$7&gt;=1</formula>
    </cfRule>
  </conditionalFormatting>
  <conditionalFormatting sqref="B13">
    <cfRule type="expression" priority="4" dxfId="0">
      <formula>$B$13&gt;0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35" customWidth="1" min="3" max="3"/>
    <col width="19" customWidth="1" min="4" max="4"/>
    <col width="19" customWidth="1" min="5" max="5"/>
    <col width="15" customWidth="1" min="6" max="6"/>
    <col width="17" customWidth="1" min="7" max="7"/>
    <col width="22" customWidth="1" min="8" max="8"/>
    <col width="20" customWidth="1" min="9" max="9"/>
    <col width="16" customWidth="1" min="10" max="10"/>
    <col width="21" customWidth="1" min="11" max="11"/>
  </cols>
  <sheetData>
    <row r="1" ht="28" customHeight="1">
      <c r="A1" s="1" t="inlineStr">
        <is>
          <t>Scadenziario pagamenti matrimonio — esempi interamente fittizi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 ht="22" customHeight="1">
      <c r="A2" s="15" t="inlineStr">
        <is>
          <t>Compilare le celle color crema e verificare manualmente gli avvisi prima di assumere impegni.</t>
        </is>
      </c>
    </row>
    <row r="3" ht="34" customHeight="1">
      <c r="A3" s="3" t="inlineStr">
        <is>
          <t>Scadenza</t>
        </is>
      </c>
      <c r="B3" s="3" t="inlineStr">
        <is>
          <t>Fornitore o servizio</t>
        </is>
      </c>
      <c r="C3" s="3" t="inlineStr">
        <is>
          <t>Attività o rata</t>
        </is>
      </c>
      <c r="D3" s="3" t="inlineStr">
        <is>
          <t>Importo previsto (€)</t>
        </is>
      </c>
      <c r="E3" s="3" t="inlineStr">
        <is>
          <t>Importo versato (€)</t>
        </is>
      </c>
      <c r="F3" s="3" t="inlineStr">
        <is>
          <t>Stato</t>
        </is>
      </c>
      <c r="G3" s="3" t="inlineStr">
        <is>
          <t>Data pagamento</t>
        </is>
      </c>
      <c r="H3" s="3" t="inlineStr">
        <is>
          <t>Responsabile</t>
        </is>
      </c>
      <c r="I3" s="3" t="inlineStr">
        <is>
          <t>Giorni alla scadenza</t>
        </is>
      </c>
      <c r="J3" s="3" t="inlineStr">
        <is>
          <t>Residuo (€)</t>
        </is>
      </c>
      <c r="K3" s="3" t="inlineStr">
        <is>
          <t>Avviso</t>
        </is>
      </c>
    </row>
    <row r="4">
      <c r="A4" s="37" t="n">
        <v>46255</v>
      </c>
      <c r="B4" s="17" t="inlineStr">
        <is>
          <t>Location Fittizia Glicine</t>
        </is>
      </c>
      <c r="C4" s="17" t="inlineStr">
        <is>
          <t>Acconto sala — esempio fittizio</t>
        </is>
      </c>
      <c r="D4" s="38" t="n">
        <v>2500</v>
      </c>
      <c r="E4" s="38" t="n">
        <v>1500</v>
      </c>
      <c r="F4" s="19" t="inlineStr">
        <is>
          <t>Parziale</t>
        </is>
      </c>
      <c r="G4" s="37" t="n">
        <v>46241</v>
      </c>
      <c r="H4" s="19" t="inlineStr">
        <is>
          <t>Referente fittizio A</t>
        </is>
      </c>
      <c r="I4" s="20">
        <f>IF(OR(NOT(ISNUMBER(A4)),F4="Pagato",F4="Annullato"),"",IFERROR(A4-TODAY(),""))</f>
        <v/>
      </c>
      <c r="J4" s="39">
        <f>IF(NOT(ISNUMBER(D4)),"",IF(F4="Annullato",0,IFERROR(MAX(D4-IF(ISNUMBER(E4),E4,0),0),"")))</f>
        <v/>
      </c>
      <c r="K4" s="22">
        <f>IF(A4="","",IFERROR(IF(OR(NOT(ISNUMBER(A4)),NOT(ISNUMBER(D4)),F4=""),"Dati incompleti",IF(AND(ISNUMBER(E4),E4&gt;D4),"Verificare importi",IF(AND(F4="Pagato",OR(NOT(ISNUMBER(E4)),E4&lt;D4)),"Verificare stato",IF(AND(ISNUMBER(E4),E4&gt;0,NOT(ISNUMBER(G4))),"Verificare data",IF(F4="Pagato","Chiuso",IF(F4="Annullato","Escluso",IF(A4&lt;TODAY(),"Scaduto",IF(A4-TODAY()&lt;=Parametri!$B$8,"In scadenza","Da monitorare")))))))),"Verificare dati"))</f>
        <v/>
      </c>
    </row>
    <row r="5">
      <c r="A5" s="37" t="n">
        <v>46283</v>
      </c>
      <c r="B5" s="17" t="inlineStr">
        <is>
          <t>Fotografia Fittizia Prisma</t>
        </is>
      </c>
      <c r="C5" s="17" t="inlineStr">
        <is>
          <t>Seconda rata fotografica — esempio fittizio</t>
        </is>
      </c>
      <c r="D5" s="38" t="n">
        <v>1200</v>
      </c>
      <c r="E5" s="38" t="n"/>
      <c r="F5" s="19" t="inlineStr">
        <is>
          <t>Da pagare</t>
        </is>
      </c>
      <c r="G5" s="37" t="n"/>
      <c r="H5" s="19" t="inlineStr">
        <is>
          <t>Referente fittizio B</t>
        </is>
      </c>
      <c r="I5" s="23">
        <f>IF(OR(NOT(ISNUMBER(A5)),F5="Pagato",F5="Annullato"),"",IFERROR(A5-TODAY(),""))</f>
        <v/>
      </c>
      <c r="J5" s="40">
        <f>IF(NOT(ISNUMBER(D5)),"",IF(F5="Annullato",0,IFERROR(MAX(D5-IF(ISNUMBER(E5),E5,0),0),"")))</f>
        <v/>
      </c>
      <c r="K5" s="25">
        <f>IF(A5="","",IFERROR(IF(OR(NOT(ISNUMBER(A5)),NOT(ISNUMBER(D5)),F5=""),"Dati incompleti",IF(AND(ISNUMBER(E5),E5&gt;D5),"Verificare importi",IF(AND(F5="Pagato",OR(NOT(ISNUMBER(E5)),E5&lt;D5)),"Verificare stato",IF(AND(ISNUMBER(E5),E5&gt;0,NOT(ISNUMBER(G5))),"Verificare data",IF(F5="Pagato","Chiuso",IF(F5="Annullato","Escluso",IF(A5&lt;TODAY(),"Scaduto",IF(A5-TODAY()&lt;=Parametri!$B$8,"In scadenza","Da monitorare")))))))),"Verificare dati"))</f>
        <v/>
      </c>
    </row>
    <row r="6">
      <c r="A6" s="37" t="n">
        <v>46297</v>
      </c>
      <c r="B6" s="17" t="inlineStr">
        <is>
          <t>Atelier Fittizio Nuvola</t>
        </is>
      </c>
      <c r="C6" s="17" t="inlineStr">
        <is>
          <t>Rata abito — esempio fittizio</t>
        </is>
      </c>
      <c r="D6" s="38" t="n">
        <v>850</v>
      </c>
      <c r="E6" s="38" t="n">
        <v>850</v>
      </c>
      <c r="F6" s="19" t="inlineStr">
        <is>
          <t>Pagato</t>
        </is>
      </c>
      <c r="G6" s="37" t="n">
        <v>46271</v>
      </c>
      <c r="H6" s="19" t="inlineStr">
        <is>
          <t>Referente fittizio A</t>
        </is>
      </c>
      <c r="I6" s="20">
        <f>IF(OR(NOT(ISNUMBER(A6)),F6="Pagato",F6="Annullato"),"",IFERROR(A6-TODAY(),""))</f>
        <v/>
      </c>
      <c r="J6" s="39">
        <f>IF(NOT(ISNUMBER(D6)),"",IF(F6="Annullato",0,IFERROR(MAX(D6-IF(ISNUMBER(E6),E6,0),0),"")))</f>
        <v/>
      </c>
      <c r="K6" s="22">
        <f>IF(A6="","",IFERROR(IF(OR(NOT(ISNUMBER(A6)),NOT(ISNUMBER(D6)),F6=""),"Dati incompleti",IF(AND(ISNUMBER(E6),E6&gt;D6),"Verificare importi",IF(AND(F6="Pagato",OR(NOT(ISNUMBER(E6)),E6&lt;D6)),"Verificare stato",IF(AND(ISNUMBER(E6),E6&gt;0,NOT(ISNUMBER(G6))),"Verificare data",IF(F6="Pagato","Chiuso",IF(F6="Annullato","Escluso",IF(A6&lt;TODAY(),"Scaduto",IF(A6-TODAY()&lt;=Parametri!$B$8,"In scadenza","Da monitorare")))))))),"Verificare dati"))</f>
        <v/>
      </c>
    </row>
    <row r="7">
      <c r="A7" s="37" t="n">
        <v>46306</v>
      </c>
      <c r="B7" s="17" t="inlineStr">
        <is>
          <t>Fiori Fittizi Corallo</t>
        </is>
      </c>
      <c r="C7" s="17" t="inlineStr">
        <is>
          <t>Acconto allestimento floreale — esempio fittizio</t>
        </is>
      </c>
      <c r="D7" s="38" t="n">
        <v>650</v>
      </c>
      <c r="E7" s="38" t="n"/>
      <c r="F7" s="19" t="inlineStr">
        <is>
          <t>Da pagare</t>
        </is>
      </c>
      <c r="G7" s="37" t="n"/>
      <c r="H7" s="19" t="inlineStr">
        <is>
          <t>Referente fittizio C</t>
        </is>
      </c>
      <c r="I7" s="23">
        <f>IF(OR(NOT(ISNUMBER(A7)),F7="Pagato",F7="Annullato"),"",IFERROR(A7-TODAY(),""))</f>
        <v/>
      </c>
      <c r="J7" s="40">
        <f>IF(NOT(ISNUMBER(D7)),"",IF(F7="Annullato",0,IFERROR(MAX(D7-IF(ISNUMBER(E7),E7,0),0),"")))</f>
        <v/>
      </c>
      <c r="K7" s="25">
        <f>IF(A7="","",IFERROR(IF(OR(NOT(ISNUMBER(A7)),NOT(ISNUMBER(D7)),F7=""),"Dati incompleti",IF(AND(ISNUMBER(E7),E7&gt;D7),"Verificare importi",IF(AND(F7="Pagato",OR(NOT(ISNUMBER(E7)),E7&lt;D7)),"Verificare stato",IF(AND(ISNUMBER(E7),E7&gt;0,NOT(ISNUMBER(G7))),"Verificare data",IF(F7="Pagato","Chiuso",IF(F7="Annullato","Escluso",IF(A7&lt;TODAY(),"Scaduto",IF(A7-TODAY()&lt;=Parametri!$B$8,"In scadenza","Da monitorare")))))))),"Verificare dati"))</f>
        <v/>
      </c>
    </row>
    <row r="8">
      <c r="A8" s="37" t="n">
        <v>46321</v>
      </c>
      <c r="B8" s="17" t="inlineStr">
        <is>
          <t>Musica Fittizia Armonia</t>
        </is>
      </c>
      <c r="C8" s="17" t="inlineStr">
        <is>
          <t>Prima rata intrattenimento — esempio fittizio</t>
        </is>
      </c>
      <c r="D8" s="38" t="n">
        <v>900</v>
      </c>
      <c r="E8" s="38" t="n">
        <v>300</v>
      </c>
      <c r="F8" s="19" t="inlineStr">
        <is>
          <t>Parziale</t>
        </is>
      </c>
      <c r="G8" s="37" t="n">
        <v>46274</v>
      </c>
      <c r="H8" s="19" t="inlineStr">
        <is>
          <t>Referente fittizio B</t>
        </is>
      </c>
      <c r="I8" s="20">
        <f>IF(OR(NOT(ISNUMBER(A8)),F8="Pagato",F8="Annullato"),"",IFERROR(A8-TODAY(),""))</f>
        <v/>
      </c>
      <c r="J8" s="39">
        <f>IF(NOT(ISNUMBER(D8)),"",IF(F8="Annullato",0,IFERROR(MAX(D8-IF(ISNUMBER(E8),E8,0),0),"")))</f>
        <v/>
      </c>
      <c r="K8" s="22">
        <f>IF(A8="","",IFERROR(IF(OR(NOT(ISNUMBER(A8)),NOT(ISNUMBER(D8)),F8=""),"Dati incompleti",IF(AND(ISNUMBER(E8),E8&gt;D8),"Verificare importi",IF(AND(F8="Pagato",OR(NOT(ISNUMBER(E8)),E8&lt;D8)),"Verificare stato",IF(AND(ISNUMBER(E8),E8&gt;0,NOT(ISNUMBER(G8))),"Verificare data",IF(F8="Pagato","Chiuso",IF(F8="Annullato","Escluso",IF(A8&lt;TODAY(),"Scaduto",IF(A8-TODAY()&lt;=Parametri!$B$8,"In scadenza","Da monitorare")))))))),"Verificare dati"))</f>
        <v/>
      </c>
    </row>
    <row r="9">
      <c r="A9" s="37" t="n">
        <v>46336</v>
      </c>
      <c r="B9" s="17" t="inlineStr">
        <is>
          <t>Navetta Fittizia Cometa</t>
        </is>
      </c>
      <c r="C9" s="17" t="inlineStr">
        <is>
          <t>Prenotazione trasporto — esempio fittizio</t>
        </is>
      </c>
      <c r="D9" s="38" t="n">
        <v>400</v>
      </c>
      <c r="E9" s="38" t="n"/>
      <c r="F9" s="19" t="inlineStr">
        <is>
          <t>Annullato</t>
        </is>
      </c>
      <c r="G9" s="37" t="n"/>
      <c r="H9" s="19" t="inlineStr">
        <is>
          <t>Referente fittizio C</t>
        </is>
      </c>
      <c r="I9" s="23">
        <f>IF(OR(NOT(ISNUMBER(A9)),F9="Pagato",F9="Annullato"),"",IFERROR(A9-TODAY(),""))</f>
        <v/>
      </c>
      <c r="J9" s="40">
        <f>IF(NOT(ISNUMBER(D9)),"",IF(F9="Annullato",0,IFERROR(MAX(D9-IF(ISNUMBER(E9),E9,0),0),"")))</f>
        <v/>
      </c>
      <c r="K9" s="25">
        <f>IF(A9="","",IFERROR(IF(OR(NOT(ISNUMBER(A9)),NOT(ISNUMBER(D9)),F9=""),"Dati incompleti",IF(AND(ISNUMBER(E9),E9&gt;D9),"Verificare importi",IF(AND(F9="Pagato",OR(NOT(ISNUMBER(E9)),E9&lt;D9)),"Verificare stato",IF(AND(ISNUMBER(E9),E9&gt;0,NOT(ISNUMBER(G9))),"Verificare data",IF(F9="Pagato","Chiuso",IF(F9="Annullato","Escluso",IF(A9&lt;TODAY(),"Scaduto",IF(A9-TODAY()&lt;=Parametri!$B$8,"In scadenza","Da monitorare")))))))),"Verificare dati"))</f>
        <v/>
      </c>
    </row>
    <row r="10">
      <c r="A10" s="37" t="n">
        <v>46366</v>
      </c>
      <c r="B10" s="17" t="inlineStr">
        <is>
          <t>Tipografia Fittizia CartaLuce</t>
        </is>
      </c>
      <c r="C10" s="17" t="inlineStr">
        <is>
          <t>Saldo materiali stampati — esempio fittizio</t>
        </is>
      </c>
      <c r="D10" s="38" t="n">
        <v>280</v>
      </c>
      <c r="E10" s="38" t="n"/>
      <c r="F10" s="19" t="inlineStr">
        <is>
          <t>Da pagare</t>
        </is>
      </c>
      <c r="G10" s="37" t="n"/>
      <c r="H10" s="19" t="inlineStr">
        <is>
          <t>Referente fittizio A</t>
        </is>
      </c>
      <c r="I10" s="20">
        <f>IF(OR(NOT(ISNUMBER(A10)),F10="Pagato",F10="Annullato"),"",IFERROR(A10-TODAY(),""))</f>
        <v/>
      </c>
      <c r="J10" s="39">
        <f>IF(NOT(ISNUMBER(D10)),"",IF(F10="Annullato",0,IFERROR(MAX(D10-IF(ISNUMBER(E10),E10,0),0),"")))</f>
        <v/>
      </c>
      <c r="K10" s="22">
        <f>IF(A10="","",IFERROR(IF(OR(NOT(ISNUMBER(A10)),NOT(ISNUMBER(D10)),F10=""),"Dati incompleti",IF(AND(ISNUMBER(E10),E10&gt;D10),"Verificare importi",IF(AND(F10="Pagato",OR(NOT(ISNUMBER(E10)),E10&lt;D10)),"Verificare stato",IF(AND(ISNUMBER(E10),E10&gt;0,NOT(ISNUMBER(G10))),"Verificare data",IF(F10="Pagato","Chiuso",IF(F10="Annullato","Escluso",IF(A10&lt;TODAY(),"Scaduto",IF(A10-TODAY()&lt;=Parametri!$B$8,"In scadenza","Da monitorare")))))))),"Verificare dati"))</f>
        <v/>
      </c>
    </row>
    <row r="11">
      <c r="A11" s="37" t="n">
        <v>46426</v>
      </c>
      <c r="B11" s="17" t="inlineStr">
        <is>
          <t>Pasticceria Fittizia ZuccheroBlu</t>
        </is>
      </c>
      <c r="C11" s="17" t="inlineStr">
        <is>
          <t>Acconto torta — esempio fittizio</t>
        </is>
      </c>
      <c r="D11" s="38" t="n">
        <v>500</v>
      </c>
      <c r="E11" s="38" t="n">
        <v>500</v>
      </c>
      <c r="F11" s="19" t="inlineStr">
        <is>
          <t>Pagato</t>
        </is>
      </c>
      <c r="G11" s="37" t="n">
        <v>46266</v>
      </c>
      <c r="H11" s="19" t="inlineStr">
        <is>
          <t>Referente fittizio B</t>
        </is>
      </c>
      <c r="I11" s="23">
        <f>IF(OR(NOT(ISNUMBER(A11)),F11="Pagato",F11="Annullato"),"",IFERROR(A11-TODAY(),""))</f>
        <v/>
      </c>
      <c r="J11" s="40">
        <f>IF(NOT(ISNUMBER(D11)),"",IF(F11="Annullato",0,IFERROR(MAX(D11-IF(ISNUMBER(E11),E11,0),0),"")))</f>
        <v/>
      </c>
      <c r="K11" s="25">
        <f>IF(A11="","",IFERROR(IF(OR(NOT(ISNUMBER(A11)),NOT(ISNUMBER(D11)),F11=""),"Dati incompleti",IF(AND(ISNUMBER(E11),E11&gt;D11),"Verificare importi",IF(AND(F11="Pagato",OR(NOT(ISNUMBER(E11)),E11&lt;D11)),"Verificare stato",IF(AND(ISNUMBER(E11),E11&gt;0,NOT(ISNUMBER(G11))),"Verificare data",IF(F11="Pagato","Chiuso",IF(F11="Annullato","Escluso",IF(A11&lt;TODAY(),"Scaduto",IF(A11-TODAY()&lt;=Parametri!$B$8,"In scadenza","Da monitorare")))))))),"Verificare dati"))</f>
        <v/>
      </c>
    </row>
    <row r="12">
      <c r="A12" s="37" t="n">
        <v>46486</v>
      </c>
      <c r="B12" s="17" t="inlineStr">
        <is>
          <t>Noleggio Fittizio TavolaChiara</t>
        </is>
      </c>
      <c r="C12" s="17" t="inlineStr">
        <is>
          <t>Acconto arredi — esempio fittizio</t>
        </is>
      </c>
      <c r="D12" s="38" t="n">
        <v>700</v>
      </c>
      <c r="E12" s="38" t="n"/>
      <c r="F12" s="19" t="inlineStr">
        <is>
          <t>Da pagare</t>
        </is>
      </c>
      <c r="G12" s="37" t="n"/>
      <c r="H12" s="19" t="inlineStr">
        <is>
          <t>Referente fittizio C</t>
        </is>
      </c>
      <c r="I12" s="20">
        <f>IF(OR(NOT(ISNUMBER(A12)),F12="Pagato",F12="Annullato"),"",IFERROR(A12-TODAY(),""))</f>
        <v/>
      </c>
      <c r="J12" s="39">
        <f>IF(NOT(ISNUMBER(D12)),"",IF(F12="Annullato",0,IFERROR(MAX(D12-IF(ISNUMBER(E12),E12,0),0),"")))</f>
        <v/>
      </c>
      <c r="K12" s="22">
        <f>IF(A12="","",IFERROR(IF(OR(NOT(ISNUMBER(A12)),NOT(ISNUMBER(D12)),F12=""),"Dati incompleti",IF(AND(ISNUMBER(E12),E12&gt;D12),"Verificare importi",IF(AND(F12="Pagato",OR(NOT(ISNUMBER(E12)),E12&lt;D12)),"Verificare stato",IF(AND(ISNUMBER(E12),E12&gt;0,NOT(ISNUMBER(G12))),"Verificare data",IF(F12="Pagato","Chiuso",IF(F12="Annullato","Escluso",IF(A12&lt;TODAY(),"Scaduto",IF(A12-TODAY()&lt;=Parametri!$B$8,"In scadenza","Da monitorare")))))))),"Verificare dati"))</f>
        <v/>
      </c>
    </row>
    <row r="13">
      <c r="A13" s="37" t="n">
        <v>46558</v>
      </c>
      <c r="B13" s="17" t="inlineStr">
        <is>
          <t>Servizio Fittizio CerimoniaLieve</t>
        </is>
      </c>
      <c r="C13" s="17" t="inlineStr">
        <is>
          <t>Saldo servizio cerimonia — esempio fittizio</t>
        </is>
      </c>
      <c r="D13" s="38" t="n">
        <v>3200</v>
      </c>
      <c r="E13" s="38" t="n"/>
      <c r="F13" s="19" t="inlineStr">
        <is>
          <t>Da pagare</t>
        </is>
      </c>
      <c r="G13" s="37" t="n"/>
      <c r="H13" s="19" t="inlineStr">
        <is>
          <t>Referente fittizio A</t>
        </is>
      </c>
      <c r="I13" s="23">
        <f>IF(OR(NOT(ISNUMBER(A13)),F13="Pagato",F13="Annullato"),"",IFERROR(A13-TODAY(),""))</f>
        <v/>
      </c>
      <c r="J13" s="40">
        <f>IF(NOT(ISNUMBER(D13)),"",IF(F13="Annullato",0,IFERROR(MAX(D13-IF(ISNUMBER(E13),E13,0),0),"")))</f>
        <v/>
      </c>
      <c r="K13" s="25">
        <f>IF(A13="","",IFERROR(IF(OR(NOT(ISNUMBER(A13)),NOT(ISNUMBER(D13)),F13=""),"Dati incompleti",IF(AND(ISNUMBER(E13),E13&gt;D13),"Verificare importi",IF(AND(F13="Pagato",OR(NOT(ISNUMBER(E13)),E13&lt;D13)),"Verificare stato",IF(AND(ISNUMBER(E13),E13&gt;0,NOT(ISNUMBER(G13))),"Verificare data",IF(F13="Pagato","Chiuso",IF(F13="Annullato","Escluso",IF(A13&lt;TODAY(),"Scaduto",IF(A13-TODAY()&lt;=Parametri!$B$8,"In scadenza","Da monitorare")))))))),"Verificare dati"))</f>
        <v/>
      </c>
    </row>
    <row r="14">
      <c r="A14" s="37" t="n"/>
      <c r="B14" s="17" t="n"/>
      <c r="C14" s="17" t="n"/>
      <c r="D14" s="38" t="n"/>
      <c r="E14" s="38" t="n"/>
      <c r="F14" s="19" t="n"/>
      <c r="G14" s="37" t="n"/>
      <c r="H14" s="19" t="n"/>
      <c r="I14" s="20">
        <f>IF(OR(NOT(ISNUMBER(A14)),F14="Pagato",F14="Annullato"),"",IFERROR(A14-TODAY(),""))</f>
        <v/>
      </c>
      <c r="J14" s="39">
        <f>IF(NOT(ISNUMBER(D14)),"",IF(F14="Annullato",0,IFERROR(MAX(D14-IF(ISNUMBER(E14),E14,0),0),"")))</f>
        <v/>
      </c>
      <c r="K14" s="22">
        <f>IF(A14="","",IFERROR(IF(OR(NOT(ISNUMBER(A14)),NOT(ISNUMBER(D14)),F14=""),"Dati incompleti",IF(AND(ISNUMBER(E14),E14&gt;D14),"Verificare importi",IF(AND(F14="Pagato",OR(NOT(ISNUMBER(E14)),E14&lt;D14)),"Verificare stato",IF(AND(ISNUMBER(E14),E14&gt;0,NOT(ISNUMBER(G14))),"Verificare data",IF(F14="Pagato","Chiuso",IF(F14="Annullato","Escluso",IF(A14&lt;TODAY(),"Scaduto",IF(A14-TODAY()&lt;=Parametri!$B$8,"In scadenza","Da monitorare")))))))),"Verificare dati"))</f>
        <v/>
      </c>
    </row>
    <row r="15">
      <c r="A15" s="37" t="n"/>
      <c r="B15" s="17" t="n"/>
      <c r="C15" s="17" t="n"/>
      <c r="D15" s="38" t="n"/>
      <c r="E15" s="38" t="n"/>
      <c r="F15" s="19" t="n"/>
      <c r="G15" s="37" t="n"/>
      <c r="H15" s="19" t="n"/>
      <c r="I15" s="23">
        <f>IF(OR(NOT(ISNUMBER(A15)),F15="Pagato",F15="Annullato"),"",IFERROR(A15-TODAY(),""))</f>
        <v/>
      </c>
      <c r="J15" s="40">
        <f>IF(NOT(ISNUMBER(D15)),"",IF(F15="Annullato",0,IFERROR(MAX(D15-IF(ISNUMBER(E15),E15,0),0),"")))</f>
        <v/>
      </c>
      <c r="K15" s="25">
        <f>IF(A15="","",IFERROR(IF(OR(NOT(ISNUMBER(A15)),NOT(ISNUMBER(D15)),F15=""),"Dati incompleti",IF(AND(ISNUMBER(E15),E15&gt;D15),"Verificare importi",IF(AND(F15="Pagato",OR(NOT(ISNUMBER(E15)),E15&lt;D15)),"Verificare stato",IF(AND(ISNUMBER(E15),E15&gt;0,NOT(ISNUMBER(G15))),"Verificare data",IF(F15="Pagato","Chiuso",IF(F15="Annullato","Escluso",IF(A15&lt;TODAY(),"Scaduto",IF(A15-TODAY()&lt;=Parametri!$B$8,"In scadenza","Da monitorare")))))))),"Verificare dati"))</f>
        <v/>
      </c>
    </row>
    <row r="16">
      <c r="A16" s="37" t="n"/>
      <c r="B16" s="17" t="n"/>
      <c r="C16" s="17" t="n"/>
      <c r="D16" s="38" t="n"/>
      <c r="E16" s="38" t="n"/>
      <c r="F16" s="19" t="n"/>
      <c r="G16" s="37" t="n"/>
      <c r="H16" s="19" t="n"/>
      <c r="I16" s="20">
        <f>IF(OR(NOT(ISNUMBER(A16)),F16="Pagato",F16="Annullato"),"",IFERROR(A16-TODAY(),""))</f>
        <v/>
      </c>
      <c r="J16" s="39">
        <f>IF(NOT(ISNUMBER(D16)),"",IF(F16="Annullato",0,IFERROR(MAX(D16-IF(ISNUMBER(E16),E16,0),0),"")))</f>
        <v/>
      </c>
      <c r="K16" s="22">
        <f>IF(A16="","",IFERROR(IF(OR(NOT(ISNUMBER(A16)),NOT(ISNUMBER(D16)),F16=""),"Dati incompleti",IF(AND(ISNUMBER(E16),E16&gt;D16),"Verificare importi",IF(AND(F16="Pagato",OR(NOT(ISNUMBER(E16)),E16&lt;D16)),"Verificare stato",IF(AND(ISNUMBER(E16),E16&gt;0,NOT(ISNUMBER(G16))),"Verificare data",IF(F16="Pagato","Chiuso",IF(F16="Annullato","Escluso",IF(A16&lt;TODAY(),"Scaduto",IF(A16-TODAY()&lt;=Parametri!$B$8,"In scadenza","Da monitorare")))))))),"Verificare dati"))</f>
        <v/>
      </c>
    </row>
    <row r="17">
      <c r="A17" s="37" t="n"/>
      <c r="B17" s="17" t="n"/>
      <c r="C17" s="17" t="n"/>
      <c r="D17" s="38" t="n"/>
      <c r="E17" s="38" t="n"/>
      <c r="F17" s="19" t="n"/>
      <c r="G17" s="37" t="n"/>
      <c r="H17" s="19" t="n"/>
      <c r="I17" s="23">
        <f>IF(OR(NOT(ISNUMBER(A17)),F17="Pagato",F17="Annullato"),"",IFERROR(A17-TODAY(),""))</f>
        <v/>
      </c>
      <c r="J17" s="40">
        <f>IF(NOT(ISNUMBER(D17)),"",IF(F17="Annullato",0,IFERROR(MAX(D17-IF(ISNUMBER(E17),E17,0),0),"")))</f>
        <v/>
      </c>
      <c r="K17" s="25">
        <f>IF(A17="","",IFERROR(IF(OR(NOT(ISNUMBER(A17)),NOT(ISNUMBER(D17)),F17=""),"Dati incompleti",IF(AND(ISNUMBER(E17),E17&gt;D17),"Verificare importi",IF(AND(F17="Pagato",OR(NOT(ISNUMBER(E17)),E17&lt;D17)),"Verificare stato",IF(AND(ISNUMBER(E17),E17&gt;0,NOT(ISNUMBER(G17))),"Verificare data",IF(F17="Pagato","Chiuso",IF(F17="Annullato","Escluso",IF(A17&lt;TODAY(),"Scaduto",IF(A17-TODAY()&lt;=Parametri!$B$8,"In scadenza","Da monitorare")))))))),"Verificare dati"))</f>
        <v/>
      </c>
    </row>
    <row r="18">
      <c r="A18" s="37" t="n"/>
      <c r="B18" s="17" t="n"/>
      <c r="C18" s="17" t="n"/>
      <c r="D18" s="38" t="n"/>
      <c r="E18" s="38" t="n"/>
      <c r="F18" s="19" t="n"/>
      <c r="G18" s="37" t="n"/>
      <c r="H18" s="19" t="n"/>
      <c r="I18" s="20">
        <f>IF(OR(NOT(ISNUMBER(A18)),F18="Pagato",F18="Annullato"),"",IFERROR(A18-TODAY(),""))</f>
        <v/>
      </c>
      <c r="J18" s="39">
        <f>IF(NOT(ISNUMBER(D18)),"",IF(F18="Annullato",0,IFERROR(MAX(D18-IF(ISNUMBER(E18),E18,0),0),"")))</f>
        <v/>
      </c>
      <c r="K18" s="22">
        <f>IF(A18="","",IFERROR(IF(OR(NOT(ISNUMBER(A18)),NOT(ISNUMBER(D18)),F18=""),"Dati incompleti",IF(AND(ISNUMBER(E18),E18&gt;D18),"Verificare importi",IF(AND(F18="Pagato",OR(NOT(ISNUMBER(E18)),E18&lt;D18)),"Verificare stato",IF(AND(ISNUMBER(E18),E18&gt;0,NOT(ISNUMBER(G18))),"Verificare data",IF(F18="Pagato","Chiuso",IF(F18="Annullato","Escluso",IF(A18&lt;TODAY(),"Scaduto",IF(A18-TODAY()&lt;=Parametri!$B$8,"In scadenza","Da monitorare")))))))),"Verificare dati"))</f>
        <v/>
      </c>
    </row>
    <row r="19">
      <c r="A19" s="37" t="n"/>
      <c r="B19" s="17" t="n"/>
      <c r="C19" s="17" t="n"/>
      <c r="D19" s="38" t="n"/>
      <c r="E19" s="38" t="n"/>
      <c r="F19" s="19" t="n"/>
      <c r="G19" s="37" t="n"/>
      <c r="H19" s="19" t="n"/>
      <c r="I19" s="23">
        <f>IF(OR(NOT(ISNUMBER(A19)),F19="Pagato",F19="Annullato"),"",IFERROR(A19-TODAY(),""))</f>
        <v/>
      </c>
      <c r="J19" s="40">
        <f>IF(NOT(ISNUMBER(D19)),"",IF(F19="Annullato",0,IFERROR(MAX(D19-IF(ISNUMBER(E19),E19,0),0),"")))</f>
        <v/>
      </c>
      <c r="K19" s="25">
        <f>IF(A19="","",IFERROR(IF(OR(NOT(ISNUMBER(A19)),NOT(ISNUMBER(D19)),F19=""),"Dati incompleti",IF(AND(ISNUMBER(E19),E19&gt;D19),"Verificare importi",IF(AND(F19="Pagato",OR(NOT(ISNUMBER(E19)),E19&lt;D19)),"Verificare stato",IF(AND(ISNUMBER(E19),E19&gt;0,NOT(ISNUMBER(G19))),"Verificare data",IF(F19="Pagato","Chiuso",IF(F19="Annullato","Escluso",IF(A19&lt;TODAY(),"Scaduto",IF(A19-TODAY()&lt;=Parametri!$B$8,"In scadenza","Da monitorare")))))))),"Verificare dati"))</f>
        <v/>
      </c>
    </row>
    <row r="20">
      <c r="A20" s="37" t="n"/>
      <c r="B20" s="17" t="n"/>
      <c r="C20" s="17" t="n"/>
      <c r="D20" s="38" t="n"/>
      <c r="E20" s="38" t="n"/>
      <c r="F20" s="19" t="n"/>
      <c r="G20" s="37" t="n"/>
      <c r="H20" s="19" t="n"/>
      <c r="I20" s="20">
        <f>IF(OR(NOT(ISNUMBER(A20)),F20="Pagato",F20="Annullato"),"",IFERROR(A20-TODAY(),""))</f>
        <v/>
      </c>
      <c r="J20" s="39">
        <f>IF(NOT(ISNUMBER(D20)),"",IF(F20="Annullato",0,IFERROR(MAX(D20-IF(ISNUMBER(E20),E20,0),0),"")))</f>
        <v/>
      </c>
      <c r="K20" s="22">
        <f>IF(A20="","",IFERROR(IF(OR(NOT(ISNUMBER(A20)),NOT(ISNUMBER(D20)),F20=""),"Dati incompleti",IF(AND(ISNUMBER(E20),E20&gt;D20),"Verificare importi",IF(AND(F20="Pagato",OR(NOT(ISNUMBER(E20)),E20&lt;D20)),"Verificare stato",IF(AND(ISNUMBER(E20),E20&gt;0,NOT(ISNUMBER(G20))),"Verificare data",IF(F20="Pagato","Chiuso",IF(F20="Annullato","Escluso",IF(A20&lt;TODAY(),"Scaduto",IF(A20-TODAY()&lt;=Parametri!$B$8,"In scadenza","Da monitorare")))))))),"Verificare dati"))</f>
        <v/>
      </c>
    </row>
    <row r="21">
      <c r="A21" s="37" t="n"/>
      <c r="B21" s="17" t="n"/>
      <c r="C21" s="17" t="n"/>
      <c r="D21" s="38" t="n"/>
      <c r="E21" s="38" t="n"/>
      <c r="F21" s="19" t="n"/>
      <c r="G21" s="37" t="n"/>
      <c r="H21" s="19" t="n"/>
      <c r="I21" s="23">
        <f>IF(OR(NOT(ISNUMBER(A21)),F21="Pagato",F21="Annullato"),"",IFERROR(A21-TODAY(),""))</f>
        <v/>
      </c>
      <c r="J21" s="40">
        <f>IF(NOT(ISNUMBER(D21)),"",IF(F21="Annullato",0,IFERROR(MAX(D21-IF(ISNUMBER(E21),E21,0),0),"")))</f>
        <v/>
      </c>
      <c r="K21" s="25">
        <f>IF(A21="","",IFERROR(IF(OR(NOT(ISNUMBER(A21)),NOT(ISNUMBER(D21)),F21=""),"Dati incompleti",IF(AND(ISNUMBER(E21),E21&gt;D21),"Verificare importi",IF(AND(F21="Pagato",OR(NOT(ISNUMBER(E21)),E21&lt;D21)),"Verificare stato",IF(AND(ISNUMBER(E21),E21&gt;0,NOT(ISNUMBER(G21))),"Verificare data",IF(F21="Pagato","Chiuso",IF(F21="Annullato","Escluso",IF(A21&lt;TODAY(),"Scaduto",IF(A21-TODAY()&lt;=Parametri!$B$8,"In scadenza","Da monitorare")))))))),"Verificare dati"))</f>
        <v/>
      </c>
    </row>
    <row r="22">
      <c r="A22" s="37" t="n"/>
      <c r="B22" s="17" t="n"/>
      <c r="C22" s="17" t="n"/>
      <c r="D22" s="38" t="n"/>
      <c r="E22" s="38" t="n"/>
      <c r="F22" s="19" t="n"/>
      <c r="G22" s="37" t="n"/>
      <c r="H22" s="19" t="n"/>
      <c r="I22" s="20">
        <f>IF(OR(NOT(ISNUMBER(A22)),F22="Pagato",F22="Annullato"),"",IFERROR(A22-TODAY(),""))</f>
        <v/>
      </c>
      <c r="J22" s="39">
        <f>IF(NOT(ISNUMBER(D22)),"",IF(F22="Annullato",0,IFERROR(MAX(D22-IF(ISNUMBER(E22),E22,0),0),"")))</f>
        <v/>
      </c>
      <c r="K22" s="22">
        <f>IF(A22="","",IFERROR(IF(OR(NOT(ISNUMBER(A22)),NOT(ISNUMBER(D22)),F22=""),"Dati incompleti",IF(AND(ISNUMBER(E22),E22&gt;D22),"Verificare importi",IF(AND(F22="Pagato",OR(NOT(ISNUMBER(E22)),E22&lt;D22)),"Verificare stato",IF(AND(ISNUMBER(E22),E22&gt;0,NOT(ISNUMBER(G22))),"Verificare data",IF(F22="Pagato","Chiuso",IF(F22="Annullato","Escluso",IF(A22&lt;TODAY(),"Scaduto",IF(A22-TODAY()&lt;=Parametri!$B$8,"In scadenza","Da monitorare")))))))),"Verificare dati"))</f>
        <v/>
      </c>
    </row>
    <row r="23">
      <c r="A23" s="37" t="n"/>
      <c r="B23" s="17" t="n"/>
      <c r="C23" s="17" t="n"/>
      <c r="D23" s="38" t="n"/>
      <c r="E23" s="38" t="n"/>
      <c r="F23" s="19" t="n"/>
      <c r="G23" s="37" t="n"/>
      <c r="H23" s="19" t="n"/>
      <c r="I23" s="23">
        <f>IF(OR(NOT(ISNUMBER(A23)),F23="Pagato",F23="Annullato"),"",IFERROR(A23-TODAY(),""))</f>
        <v/>
      </c>
      <c r="J23" s="40">
        <f>IF(NOT(ISNUMBER(D23)),"",IF(F23="Annullato",0,IFERROR(MAX(D23-IF(ISNUMBER(E23),E23,0),0),"")))</f>
        <v/>
      </c>
      <c r="K23" s="25">
        <f>IF(A23="","",IFERROR(IF(OR(NOT(ISNUMBER(A23)),NOT(ISNUMBER(D23)),F23=""),"Dati incompleti",IF(AND(ISNUMBER(E23),E23&gt;D23),"Verificare importi",IF(AND(F23="Pagato",OR(NOT(ISNUMBER(E23)),E23&lt;D23)),"Verificare stato",IF(AND(ISNUMBER(E23),E23&gt;0,NOT(ISNUMBER(G23))),"Verificare data",IF(F23="Pagato","Chiuso",IF(F23="Annullato","Escluso",IF(A23&lt;TODAY(),"Scaduto",IF(A23-TODAY()&lt;=Parametri!$B$8,"In scadenza","Da monitorare")))))))),"Verificare dati"))</f>
        <v/>
      </c>
    </row>
    <row r="24">
      <c r="A24" s="37" t="n"/>
      <c r="B24" s="17" t="n"/>
      <c r="C24" s="17" t="n"/>
      <c r="D24" s="38" t="n"/>
      <c r="E24" s="38" t="n"/>
      <c r="F24" s="19" t="n"/>
      <c r="G24" s="37" t="n"/>
      <c r="H24" s="19" t="n"/>
      <c r="I24" s="20">
        <f>IF(OR(NOT(ISNUMBER(A24)),F24="Pagato",F24="Annullato"),"",IFERROR(A24-TODAY(),""))</f>
        <v/>
      </c>
      <c r="J24" s="39">
        <f>IF(NOT(ISNUMBER(D24)),"",IF(F24="Annullato",0,IFERROR(MAX(D24-IF(ISNUMBER(E24),E24,0),0),"")))</f>
        <v/>
      </c>
      <c r="K24" s="22">
        <f>IF(A24="","",IFERROR(IF(OR(NOT(ISNUMBER(A24)),NOT(ISNUMBER(D24)),F24=""),"Dati incompleti",IF(AND(ISNUMBER(E24),E24&gt;D24),"Verificare importi",IF(AND(F24="Pagato",OR(NOT(ISNUMBER(E24)),E24&lt;D24)),"Verificare stato",IF(AND(ISNUMBER(E24),E24&gt;0,NOT(ISNUMBER(G24))),"Verificare data",IF(F24="Pagato","Chiuso",IF(F24="Annullato","Escluso",IF(A24&lt;TODAY(),"Scaduto",IF(A24-TODAY()&lt;=Parametri!$B$8,"In scadenza","Da monitorare")))))))),"Verificare dati"))</f>
        <v/>
      </c>
    </row>
    <row r="25">
      <c r="A25" s="37" t="n"/>
      <c r="B25" s="17" t="n"/>
      <c r="C25" s="17" t="n"/>
      <c r="D25" s="38" t="n"/>
      <c r="E25" s="38" t="n"/>
      <c r="F25" s="19" t="n"/>
      <c r="G25" s="37" t="n"/>
      <c r="H25" s="19" t="n"/>
      <c r="I25" s="23">
        <f>IF(OR(NOT(ISNUMBER(A25)),F25="Pagato",F25="Annullato"),"",IFERROR(A25-TODAY(),""))</f>
        <v/>
      </c>
      <c r="J25" s="40">
        <f>IF(NOT(ISNUMBER(D25)),"",IF(F25="Annullato",0,IFERROR(MAX(D25-IF(ISNUMBER(E25),E25,0),0),"")))</f>
        <v/>
      </c>
      <c r="K25" s="25">
        <f>IF(A25="","",IFERROR(IF(OR(NOT(ISNUMBER(A25)),NOT(ISNUMBER(D25)),F25=""),"Dati incompleti",IF(AND(ISNUMBER(E25),E25&gt;D25),"Verificare importi",IF(AND(F25="Pagato",OR(NOT(ISNUMBER(E25)),E25&lt;D25)),"Verificare stato",IF(AND(ISNUMBER(E25),E25&gt;0,NOT(ISNUMBER(G25))),"Verificare data",IF(F25="Pagato","Chiuso",IF(F25="Annullato","Escluso",IF(A25&lt;TODAY(),"Scaduto",IF(A25-TODAY()&lt;=Parametri!$B$8,"In scadenza","Da monitorare")))))))),"Verificare dati"))</f>
        <v/>
      </c>
    </row>
    <row r="26">
      <c r="A26" s="37" t="n"/>
      <c r="B26" s="17" t="n"/>
      <c r="C26" s="17" t="n"/>
      <c r="D26" s="38" t="n"/>
      <c r="E26" s="38" t="n"/>
      <c r="F26" s="19" t="n"/>
      <c r="G26" s="37" t="n"/>
      <c r="H26" s="19" t="n"/>
      <c r="I26" s="20">
        <f>IF(OR(NOT(ISNUMBER(A26)),F26="Pagato",F26="Annullato"),"",IFERROR(A26-TODAY(),""))</f>
        <v/>
      </c>
      <c r="J26" s="39">
        <f>IF(NOT(ISNUMBER(D26)),"",IF(F26="Annullato",0,IFERROR(MAX(D26-IF(ISNUMBER(E26),E26,0),0),"")))</f>
        <v/>
      </c>
      <c r="K26" s="22">
        <f>IF(A26="","",IFERROR(IF(OR(NOT(ISNUMBER(A26)),NOT(ISNUMBER(D26)),F26=""),"Dati incompleti",IF(AND(ISNUMBER(E26),E26&gt;D26),"Verificare importi",IF(AND(F26="Pagato",OR(NOT(ISNUMBER(E26)),E26&lt;D26)),"Verificare stato",IF(AND(ISNUMBER(E26),E26&gt;0,NOT(ISNUMBER(G26))),"Verificare data",IF(F26="Pagato","Chiuso",IF(F26="Annullato","Escluso",IF(A26&lt;TODAY(),"Scaduto",IF(A26-TODAY()&lt;=Parametri!$B$8,"In scadenza","Da monitorare")))))))),"Verificare dati"))</f>
        <v/>
      </c>
    </row>
    <row r="27">
      <c r="A27" s="37" t="n"/>
      <c r="B27" s="17" t="n"/>
      <c r="C27" s="17" t="n"/>
      <c r="D27" s="38" t="n"/>
      <c r="E27" s="38" t="n"/>
      <c r="F27" s="19" t="n"/>
      <c r="G27" s="37" t="n"/>
      <c r="H27" s="19" t="n"/>
      <c r="I27" s="23">
        <f>IF(OR(NOT(ISNUMBER(A27)),F27="Pagato",F27="Annullato"),"",IFERROR(A27-TODAY(),""))</f>
        <v/>
      </c>
      <c r="J27" s="40">
        <f>IF(NOT(ISNUMBER(D27)),"",IF(F27="Annullato",0,IFERROR(MAX(D27-IF(ISNUMBER(E27),E27,0),0),"")))</f>
        <v/>
      </c>
      <c r="K27" s="25">
        <f>IF(A27="","",IFERROR(IF(OR(NOT(ISNUMBER(A27)),NOT(ISNUMBER(D27)),F27=""),"Dati incompleti",IF(AND(ISNUMBER(E27),E27&gt;D27),"Verificare importi",IF(AND(F27="Pagato",OR(NOT(ISNUMBER(E27)),E27&lt;D27)),"Verificare stato",IF(AND(ISNUMBER(E27),E27&gt;0,NOT(ISNUMBER(G27))),"Verificare data",IF(F27="Pagato","Chiuso",IF(F27="Annullato","Escluso",IF(A27&lt;TODAY(),"Scaduto",IF(A27-TODAY()&lt;=Parametri!$B$8,"In scadenza","Da monitorare")))))))),"Verificare dati"))</f>
        <v/>
      </c>
    </row>
    <row r="28">
      <c r="A28" s="37" t="n"/>
      <c r="B28" s="17" t="n"/>
      <c r="C28" s="17" t="n"/>
      <c r="D28" s="38" t="n"/>
      <c r="E28" s="38" t="n"/>
      <c r="F28" s="19" t="n"/>
      <c r="G28" s="37" t="n"/>
      <c r="H28" s="19" t="n"/>
      <c r="I28" s="20">
        <f>IF(OR(NOT(ISNUMBER(A28)),F28="Pagato",F28="Annullato"),"",IFERROR(A28-TODAY(),""))</f>
        <v/>
      </c>
      <c r="J28" s="39">
        <f>IF(NOT(ISNUMBER(D28)),"",IF(F28="Annullato",0,IFERROR(MAX(D28-IF(ISNUMBER(E28),E28,0),0),"")))</f>
        <v/>
      </c>
      <c r="K28" s="22">
        <f>IF(A28="","",IFERROR(IF(OR(NOT(ISNUMBER(A28)),NOT(ISNUMBER(D28)),F28=""),"Dati incompleti",IF(AND(ISNUMBER(E28),E28&gt;D28),"Verificare importi",IF(AND(F28="Pagato",OR(NOT(ISNUMBER(E28)),E28&lt;D28)),"Verificare stato",IF(AND(ISNUMBER(E28),E28&gt;0,NOT(ISNUMBER(G28))),"Verificare data",IF(F28="Pagato","Chiuso",IF(F28="Annullato","Escluso",IF(A28&lt;TODAY(),"Scaduto",IF(A28-TODAY()&lt;=Parametri!$B$8,"In scadenza","Da monitorare")))))))),"Verificare dati"))</f>
        <v/>
      </c>
    </row>
    <row r="29">
      <c r="A29" s="37" t="n"/>
      <c r="B29" s="17" t="n"/>
      <c r="C29" s="17" t="n"/>
      <c r="D29" s="38" t="n"/>
      <c r="E29" s="38" t="n"/>
      <c r="F29" s="19" t="n"/>
      <c r="G29" s="37" t="n"/>
      <c r="H29" s="19" t="n"/>
      <c r="I29" s="23">
        <f>IF(OR(NOT(ISNUMBER(A29)),F29="Pagato",F29="Annullato"),"",IFERROR(A29-TODAY(),""))</f>
        <v/>
      </c>
      <c r="J29" s="40">
        <f>IF(NOT(ISNUMBER(D29)),"",IF(F29="Annullato",0,IFERROR(MAX(D29-IF(ISNUMBER(E29),E29,0),0),"")))</f>
        <v/>
      </c>
      <c r="K29" s="25">
        <f>IF(A29="","",IFERROR(IF(OR(NOT(ISNUMBER(A29)),NOT(ISNUMBER(D29)),F29=""),"Dati incompleti",IF(AND(ISNUMBER(E29),E29&gt;D29),"Verificare importi",IF(AND(F29="Pagato",OR(NOT(ISNUMBER(E29)),E29&lt;D29)),"Verificare stato",IF(AND(ISNUMBER(E29),E29&gt;0,NOT(ISNUMBER(G29))),"Verificare data",IF(F29="Pagato","Chiuso",IF(F29="Annullato","Escluso",IF(A29&lt;TODAY(),"Scaduto",IF(A29-TODAY()&lt;=Parametri!$B$8,"In scadenza","Da monitorare")))))))),"Verificare dati"))</f>
        <v/>
      </c>
    </row>
    <row r="30">
      <c r="A30" s="37" t="n"/>
      <c r="B30" s="17" t="n"/>
      <c r="C30" s="17" t="n"/>
      <c r="D30" s="38" t="n"/>
      <c r="E30" s="38" t="n"/>
      <c r="F30" s="19" t="n"/>
      <c r="G30" s="37" t="n"/>
      <c r="H30" s="19" t="n"/>
      <c r="I30" s="20">
        <f>IF(OR(NOT(ISNUMBER(A30)),F30="Pagato",F30="Annullato"),"",IFERROR(A30-TODAY(),""))</f>
        <v/>
      </c>
      <c r="J30" s="39">
        <f>IF(NOT(ISNUMBER(D30)),"",IF(F30="Annullato",0,IFERROR(MAX(D30-IF(ISNUMBER(E30),E30,0),0),"")))</f>
        <v/>
      </c>
      <c r="K30" s="22">
        <f>IF(A30="","",IFERROR(IF(OR(NOT(ISNUMBER(A30)),NOT(ISNUMBER(D30)),F30=""),"Dati incompleti",IF(AND(ISNUMBER(E30),E30&gt;D30),"Verificare importi",IF(AND(F30="Pagato",OR(NOT(ISNUMBER(E30)),E30&lt;D30)),"Verificare stato",IF(AND(ISNUMBER(E30),E30&gt;0,NOT(ISNUMBER(G30))),"Verificare data",IF(F30="Pagato","Chiuso",IF(F30="Annullato","Escluso",IF(A30&lt;TODAY(),"Scaduto",IF(A30-TODAY()&lt;=Parametri!$B$8,"In scadenza","Da monitorare")))))))),"Verificare dati"))</f>
        <v/>
      </c>
    </row>
    <row r="31">
      <c r="A31" s="37" t="n"/>
      <c r="B31" s="17" t="n"/>
      <c r="C31" s="17" t="n"/>
      <c r="D31" s="38" t="n"/>
      <c r="E31" s="38" t="n"/>
      <c r="F31" s="19" t="n"/>
      <c r="G31" s="37" t="n"/>
      <c r="H31" s="19" t="n"/>
      <c r="I31" s="23">
        <f>IF(OR(NOT(ISNUMBER(A31)),F31="Pagato",F31="Annullato"),"",IFERROR(A31-TODAY(),""))</f>
        <v/>
      </c>
      <c r="J31" s="40">
        <f>IF(NOT(ISNUMBER(D31)),"",IF(F31="Annullato",0,IFERROR(MAX(D31-IF(ISNUMBER(E31),E31,0),0),"")))</f>
        <v/>
      </c>
      <c r="K31" s="25">
        <f>IF(A31="","",IFERROR(IF(OR(NOT(ISNUMBER(A31)),NOT(ISNUMBER(D31)),F31=""),"Dati incompleti",IF(AND(ISNUMBER(E31),E31&gt;D31),"Verificare importi",IF(AND(F31="Pagato",OR(NOT(ISNUMBER(E31)),E31&lt;D31)),"Verificare stato",IF(AND(ISNUMBER(E31),E31&gt;0,NOT(ISNUMBER(G31))),"Verificare data",IF(F31="Pagato","Chiuso",IF(F31="Annullato","Escluso",IF(A31&lt;TODAY(),"Scaduto",IF(A31-TODAY()&lt;=Parametri!$B$8,"In scadenza","Da monitorare")))))))),"Verificare dati"))</f>
        <v/>
      </c>
    </row>
    <row r="32">
      <c r="A32" s="37" t="n"/>
      <c r="B32" s="17" t="n"/>
      <c r="C32" s="17" t="n"/>
      <c r="D32" s="38" t="n"/>
      <c r="E32" s="38" t="n"/>
      <c r="F32" s="19" t="n"/>
      <c r="G32" s="37" t="n"/>
      <c r="H32" s="19" t="n"/>
      <c r="I32" s="20">
        <f>IF(OR(NOT(ISNUMBER(A32)),F32="Pagato",F32="Annullato"),"",IFERROR(A32-TODAY(),""))</f>
        <v/>
      </c>
      <c r="J32" s="39">
        <f>IF(NOT(ISNUMBER(D32)),"",IF(F32="Annullato",0,IFERROR(MAX(D32-IF(ISNUMBER(E32),E32,0),0),"")))</f>
        <v/>
      </c>
      <c r="K32" s="22">
        <f>IF(A32="","",IFERROR(IF(OR(NOT(ISNUMBER(A32)),NOT(ISNUMBER(D32)),F32=""),"Dati incompleti",IF(AND(ISNUMBER(E32),E32&gt;D32),"Verificare importi",IF(AND(F32="Pagato",OR(NOT(ISNUMBER(E32)),E32&lt;D32)),"Verificare stato",IF(AND(ISNUMBER(E32),E32&gt;0,NOT(ISNUMBER(G32))),"Verificare data",IF(F32="Pagato","Chiuso",IF(F32="Annullato","Escluso",IF(A32&lt;TODAY(),"Scaduto",IF(A32-TODAY()&lt;=Parametri!$B$8,"In scadenza","Da monitorare")))))))),"Verificare dati"))</f>
        <v/>
      </c>
    </row>
    <row r="33">
      <c r="A33" s="37" t="n"/>
      <c r="B33" s="17" t="n"/>
      <c r="C33" s="17" t="n"/>
      <c r="D33" s="38" t="n"/>
      <c r="E33" s="38" t="n"/>
      <c r="F33" s="19" t="n"/>
      <c r="G33" s="37" t="n"/>
      <c r="H33" s="19" t="n"/>
      <c r="I33" s="23">
        <f>IF(OR(NOT(ISNUMBER(A33)),F33="Pagato",F33="Annullato"),"",IFERROR(A33-TODAY(),""))</f>
        <v/>
      </c>
      <c r="J33" s="40">
        <f>IF(NOT(ISNUMBER(D33)),"",IF(F33="Annullato",0,IFERROR(MAX(D33-IF(ISNUMBER(E33),E33,0),0),"")))</f>
        <v/>
      </c>
      <c r="K33" s="25">
        <f>IF(A33="","",IFERROR(IF(OR(NOT(ISNUMBER(A33)),NOT(ISNUMBER(D33)),F33=""),"Dati incompleti",IF(AND(ISNUMBER(E33),E33&gt;D33),"Verificare importi",IF(AND(F33="Pagato",OR(NOT(ISNUMBER(E33)),E33&lt;D33)),"Verificare stato",IF(AND(ISNUMBER(E33),E33&gt;0,NOT(ISNUMBER(G33))),"Verificare data",IF(F33="Pagato","Chiuso",IF(F33="Annullato","Escluso",IF(A33&lt;TODAY(),"Scaduto",IF(A33-TODAY()&lt;=Parametri!$B$8,"In scadenza","Da monitorare")))))))),"Verificare dati"))</f>
        <v/>
      </c>
    </row>
    <row r="34">
      <c r="A34" s="37" t="n"/>
      <c r="B34" s="17" t="n"/>
      <c r="C34" s="17" t="n"/>
      <c r="D34" s="38" t="n"/>
      <c r="E34" s="38" t="n"/>
      <c r="F34" s="19" t="n"/>
      <c r="G34" s="37" t="n"/>
      <c r="H34" s="19" t="n"/>
      <c r="I34" s="20">
        <f>IF(OR(NOT(ISNUMBER(A34)),F34="Pagato",F34="Annullato"),"",IFERROR(A34-TODAY(),""))</f>
        <v/>
      </c>
      <c r="J34" s="39">
        <f>IF(NOT(ISNUMBER(D34)),"",IF(F34="Annullato",0,IFERROR(MAX(D34-IF(ISNUMBER(E34),E34,0),0),"")))</f>
        <v/>
      </c>
      <c r="K34" s="22">
        <f>IF(A34="","",IFERROR(IF(OR(NOT(ISNUMBER(A34)),NOT(ISNUMBER(D34)),F34=""),"Dati incompleti",IF(AND(ISNUMBER(E34),E34&gt;D34),"Verificare importi",IF(AND(F34="Pagato",OR(NOT(ISNUMBER(E34)),E34&lt;D34)),"Verificare stato",IF(AND(ISNUMBER(E34),E34&gt;0,NOT(ISNUMBER(G34))),"Verificare data",IF(F34="Pagato","Chiuso",IF(F34="Annullato","Escluso",IF(A34&lt;TODAY(),"Scaduto",IF(A34-TODAY()&lt;=Parametri!$B$8,"In scadenza","Da monitorare")))))))),"Verificare dati"))</f>
        <v/>
      </c>
    </row>
    <row r="35">
      <c r="A35" s="37" t="n"/>
      <c r="B35" s="17" t="n"/>
      <c r="C35" s="17" t="n"/>
      <c r="D35" s="38" t="n"/>
      <c r="E35" s="38" t="n"/>
      <c r="F35" s="19" t="n"/>
      <c r="G35" s="37" t="n"/>
      <c r="H35" s="19" t="n"/>
      <c r="I35" s="23">
        <f>IF(OR(NOT(ISNUMBER(A35)),F35="Pagato",F35="Annullato"),"",IFERROR(A35-TODAY(),""))</f>
        <v/>
      </c>
      <c r="J35" s="40">
        <f>IF(NOT(ISNUMBER(D35)),"",IF(F35="Annullato",0,IFERROR(MAX(D35-IF(ISNUMBER(E35),E35,0),0),"")))</f>
        <v/>
      </c>
      <c r="K35" s="25">
        <f>IF(A35="","",IFERROR(IF(OR(NOT(ISNUMBER(A35)),NOT(ISNUMBER(D35)),F35=""),"Dati incompleti",IF(AND(ISNUMBER(E35),E35&gt;D35),"Verificare importi",IF(AND(F35="Pagato",OR(NOT(ISNUMBER(E35)),E35&lt;D35)),"Verificare stato",IF(AND(ISNUMBER(E35),E35&gt;0,NOT(ISNUMBER(G35))),"Verificare data",IF(F35="Pagato","Chiuso",IF(F35="Annullato","Escluso",IF(A35&lt;TODAY(),"Scaduto",IF(A35-TODAY()&lt;=Parametri!$B$8,"In scadenza","Da monitorare")))))))),"Verificare dati"))</f>
        <v/>
      </c>
    </row>
    <row r="36">
      <c r="A36" s="37" t="n"/>
      <c r="B36" s="17" t="n"/>
      <c r="C36" s="17" t="n"/>
      <c r="D36" s="38" t="n"/>
      <c r="E36" s="38" t="n"/>
      <c r="F36" s="19" t="n"/>
      <c r="G36" s="37" t="n"/>
      <c r="H36" s="19" t="n"/>
      <c r="I36" s="20">
        <f>IF(OR(NOT(ISNUMBER(A36)),F36="Pagato",F36="Annullato"),"",IFERROR(A36-TODAY(),""))</f>
        <v/>
      </c>
      <c r="J36" s="39">
        <f>IF(NOT(ISNUMBER(D36)),"",IF(F36="Annullato",0,IFERROR(MAX(D36-IF(ISNUMBER(E36),E36,0),0),"")))</f>
        <v/>
      </c>
      <c r="K36" s="22">
        <f>IF(A36="","",IFERROR(IF(OR(NOT(ISNUMBER(A36)),NOT(ISNUMBER(D36)),F36=""),"Dati incompleti",IF(AND(ISNUMBER(E36),E36&gt;D36),"Verificare importi",IF(AND(F36="Pagato",OR(NOT(ISNUMBER(E36)),E36&lt;D36)),"Verificare stato",IF(AND(ISNUMBER(E36),E36&gt;0,NOT(ISNUMBER(G36))),"Verificare data",IF(F36="Pagato","Chiuso",IF(F36="Annullato","Escluso",IF(A36&lt;TODAY(),"Scaduto",IF(A36-TODAY()&lt;=Parametri!$B$8,"In scadenza","Da monitorare")))))))),"Verificare dati"))</f>
        <v/>
      </c>
    </row>
    <row r="37">
      <c r="A37" s="37" t="n"/>
      <c r="B37" s="17" t="n"/>
      <c r="C37" s="17" t="n"/>
      <c r="D37" s="38" t="n"/>
      <c r="E37" s="38" t="n"/>
      <c r="F37" s="19" t="n"/>
      <c r="G37" s="37" t="n"/>
      <c r="H37" s="19" t="n"/>
      <c r="I37" s="23">
        <f>IF(OR(NOT(ISNUMBER(A37)),F37="Pagato",F37="Annullato"),"",IFERROR(A37-TODAY(),""))</f>
        <v/>
      </c>
      <c r="J37" s="40">
        <f>IF(NOT(ISNUMBER(D37)),"",IF(F37="Annullato",0,IFERROR(MAX(D37-IF(ISNUMBER(E37),E37,0),0),"")))</f>
        <v/>
      </c>
      <c r="K37" s="25">
        <f>IF(A37="","",IFERROR(IF(OR(NOT(ISNUMBER(A37)),NOT(ISNUMBER(D37)),F37=""),"Dati incompleti",IF(AND(ISNUMBER(E37),E37&gt;D37),"Verificare importi",IF(AND(F37="Pagato",OR(NOT(ISNUMBER(E37)),E37&lt;D37)),"Verificare stato",IF(AND(ISNUMBER(E37),E37&gt;0,NOT(ISNUMBER(G37))),"Verificare data",IF(F37="Pagato","Chiuso",IF(F37="Annullato","Escluso",IF(A37&lt;TODAY(),"Scaduto",IF(A37-TODAY()&lt;=Parametri!$B$8,"In scadenza","Da monitorare")))))))),"Verificare dati"))</f>
        <v/>
      </c>
    </row>
    <row r="38">
      <c r="A38" s="37" t="n"/>
      <c r="B38" s="17" t="n"/>
      <c r="C38" s="17" t="n"/>
      <c r="D38" s="38" t="n"/>
      <c r="E38" s="38" t="n"/>
      <c r="F38" s="19" t="n"/>
      <c r="G38" s="37" t="n"/>
      <c r="H38" s="19" t="n"/>
      <c r="I38" s="20">
        <f>IF(OR(NOT(ISNUMBER(A38)),F38="Pagato",F38="Annullato"),"",IFERROR(A38-TODAY(),""))</f>
        <v/>
      </c>
      <c r="J38" s="39">
        <f>IF(NOT(ISNUMBER(D38)),"",IF(F38="Annullato",0,IFERROR(MAX(D38-IF(ISNUMBER(E38),E38,0),0),"")))</f>
        <v/>
      </c>
      <c r="K38" s="22">
        <f>IF(A38="","",IFERROR(IF(OR(NOT(ISNUMBER(A38)),NOT(ISNUMBER(D38)),F38=""),"Dati incompleti",IF(AND(ISNUMBER(E38),E38&gt;D38),"Verificare importi",IF(AND(F38="Pagato",OR(NOT(ISNUMBER(E38)),E38&lt;D38)),"Verificare stato",IF(AND(ISNUMBER(E38),E38&gt;0,NOT(ISNUMBER(G38))),"Verificare data",IF(F38="Pagato","Chiuso",IF(F38="Annullato","Escluso",IF(A38&lt;TODAY(),"Scaduto",IF(A38-TODAY()&lt;=Parametri!$B$8,"In scadenza","Da monitorare")))))))),"Verificare dati"))</f>
        <v/>
      </c>
    </row>
    <row r="39">
      <c r="A39" s="37" t="n"/>
      <c r="B39" s="17" t="n"/>
      <c r="C39" s="17" t="n"/>
      <c r="D39" s="38" t="n"/>
      <c r="E39" s="38" t="n"/>
      <c r="F39" s="19" t="n"/>
      <c r="G39" s="37" t="n"/>
      <c r="H39" s="19" t="n"/>
      <c r="I39" s="23">
        <f>IF(OR(NOT(ISNUMBER(A39)),F39="Pagato",F39="Annullato"),"",IFERROR(A39-TODAY(),""))</f>
        <v/>
      </c>
      <c r="J39" s="40">
        <f>IF(NOT(ISNUMBER(D39)),"",IF(F39="Annullato",0,IFERROR(MAX(D39-IF(ISNUMBER(E39),E39,0),0),"")))</f>
        <v/>
      </c>
      <c r="K39" s="25">
        <f>IF(A39="","",IFERROR(IF(OR(NOT(ISNUMBER(A39)),NOT(ISNUMBER(D39)),F39=""),"Dati incompleti",IF(AND(ISNUMBER(E39),E39&gt;D39),"Verificare importi",IF(AND(F39="Pagato",OR(NOT(ISNUMBER(E39)),E39&lt;D39)),"Verificare stato",IF(AND(ISNUMBER(E39),E39&gt;0,NOT(ISNUMBER(G39))),"Verificare data",IF(F39="Pagato","Chiuso",IF(F39="Annullato","Escluso",IF(A39&lt;TODAY(),"Scaduto",IF(A39-TODAY()&lt;=Parametri!$B$8,"In scadenza","Da monitorare")))))))),"Verificare dati"))</f>
        <v/>
      </c>
    </row>
    <row r="40">
      <c r="A40" s="37" t="n"/>
      <c r="B40" s="17" t="n"/>
      <c r="C40" s="17" t="n"/>
      <c r="D40" s="38" t="n"/>
      <c r="E40" s="38" t="n"/>
      <c r="F40" s="19" t="n"/>
      <c r="G40" s="37" t="n"/>
      <c r="H40" s="19" t="n"/>
      <c r="I40" s="20">
        <f>IF(OR(NOT(ISNUMBER(A40)),F40="Pagato",F40="Annullato"),"",IFERROR(A40-TODAY(),""))</f>
        <v/>
      </c>
      <c r="J40" s="39">
        <f>IF(NOT(ISNUMBER(D40)),"",IF(F40="Annullato",0,IFERROR(MAX(D40-IF(ISNUMBER(E40),E40,0),0),"")))</f>
        <v/>
      </c>
      <c r="K40" s="22">
        <f>IF(A40="","",IFERROR(IF(OR(NOT(ISNUMBER(A40)),NOT(ISNUMBER(D40)),F40=""),"Dati incompleti",IF(AND(ISNUMBER(E40),E40&gt;D40),"Verificare importi",IF(AND(F40="Pagato",OR(NOT(ISNUMBER(E40)),E40&lt;D40)),"Verificare stato",IF(AND(ISNUMBER(E40),E40&gt;0,NOT(ISNUMBER(G40))),"Verificare data",IF(F40="Pagato","Chiuso",IF(F40="Annullato","Escluso",IF(A40&lt;TODAY(),"Scaduto",IF(A40-TODAY()&lt;=Parametri!$B$8,"In scadenza","Da monitorare")))))))),"Verificare dati"))</f>
        <v/>
      </c>
    </row>
    <row r="41">
      <c r="A41" s="37" t="n"/>
      <c r="B41" s="17" t="n"/>
      <c r="C41" s="17" t="n"/>
      <c r="D41" s="38" t="n"/>
      <c r="E41" s="38" t="n"/>
      <c r="F41" s="19" t="n"/>
      <c r="G41" s="37" t="n"/>
      <c r="H41" s="19" t="n"/>
      <c r="I41" s="23">
        <f>IF(OR(NOT(ISNUMBER(A41)),F41="Pagato",F41="Annullato"),"",IFERROR(A41-TODAY(),""))</f>
        <v/>
      </c>
      <c r="J41" s="40">
        <f>IF(NOT(ISNUMBER(D41)),"",IF(F41="Annullato",0,IFERROR(MAX(D41-IF(ISNUMBER(E41),E41,0),0),"")))</f>
        <v/>
      </c>
      <c r="K41" s="25">
        <f>IF(A41="","",IFERROR(IF(OR(NOT(ISNUMBER(A41)),NOT(ISNUMBER(D41)),F41=""),"Dati incompleti",IF(AND(ISNUMBER(E41),E41&gt;D41),"Verificare importi",IF(AND(F41="Pagato",OR(NOT(ISNUMBER(E41)),E41&lt;D41)),"Verificare stato",IF(AND(ISNUMBER(E41),E41&gt;0,NOT(ISNUMBER(G41))),"Verificare data",IF(F41="Pagato","Chiuso",IF(F41="Annullato","Escluso",IF(A41&lt;TODAY(),"Scaduto",IF(A41-TODAY()&lt;=Parametri!$B$8,"In scadenza","Da monitorare")))))))),"Verificare dati"))</f>
        <v/>
      </c>
    </row>
    <row r="42">
      <c r="A42" s="37" t="n"/>
      <c r="B42" s="17" t="n"/>
      <c r="C42" s="17" t="n"/>
      <c r="D42" s="38" t="n"/>
      <c r="E42" s="38" t="n"/>
      <c r="F42" s="19" t="n"/>
      <c r="G42" s="37" t="n"/>
      <c r="H42" s="19" t="n"/>
      <c r="I42" s="20">
        <f>IF(OR(NOT(ISNUMBER(A42)),F42="Pagato",F42="Annullato"),"",IFERROR(A42-TODAY(),""))</f>
        <v/>
      </c>
      <c r="J42" s="39">
        <f>IF(NOT(ISNUMBER(D42)),"",IF(F42="Annullato",0,IFERROR(MAX(D42-IF(ISNUMBER(E42),E42,0),0),"")))</f>
        <v/>
      </c>
      <c r="K42" s="22">
        <f>IF(A42="","",IFERROR(IF(OR(NOT(ISNUMBER(A42)),NOT(ISNUMBER(D42)),F42=""),"Dati incompleti",IF(AND(ISNUMBER(E42),E42&gt;D42),"Verificare importi",IF(AND(F42="Pagato",OR(NOT(ISNUMBER(E42)),E42&lt;D42)),"Verificare stato",IF(AND(ISNUMBER(E42),E42&gt;0,NOT(ISNUMBER(G42))),"Verificare data",IF(F42="Pagato","Chiuso",IF(F42="Annullato","Escluso",IF(A42&lt;TODAY(),"Scaduto",IF(A42-TODAY()&lt;=Parametri!$B$8,"In scadenza","Da monitorare")))))))),"Verificare dati"))</f>
        <v/>
      </c>
    </row>
    <row r="43">
      <c r="A43" s="37" t="n"/>
      <c r="B43" s="17" t="n"/>
      <c r="C43" s="17" t="n"/>
      <c r="D43" s="38" t="n"/>
      <c r="E43" s="38" t="n"/>
      <c r="F43" s="19" t="n"/>
      <c r="G43" s="37" t="n"/>
      <c r="H43" s="19" t="n"/>
      <c r="I43" s="23">
        <f>IF(OR(NOT(ISNUMBER(A43)),F43="Pagato",F43="Annullato"),"",IFERROR(A43-TODAY(),""))</f>
        <v/>
      </c>
      <c r="J43" s="40">
        <f>IF(NOT(ISNUMBER(D43)),"",IF(F43="Annullato",0,IFERROR(MAX(D43-IF(ISNUMBER(E43),E43,0),0),"")))</f>
        <v/>
      </c>
      <c r="K43" s="25">
        <f>IF(A43="","",IFERROR(IF(OR(NOT(ISNUMBER(A43)),NOT(ISNUMBER(D43)),F43=""),"Dati incompleti",IF(AND(ISNUMBER(E43),E43&gt;D43),"Verificare importi",IF(AND(F43="Pagato",OR(NOT(ISNUMBER(E43)),E43&lt;D43)),"Verificare stato",IF(AND(ISNUMBER(E43),E43&gt;0,NOT(ISNUMBER(G43))),"Verificare data",IF(F43="Pagato","Chiuso",IF(F43="Annullato","Escluso",IF(A43&lt;TODAY(),"Scaduto",IF(A43-TODAY()&lt;=Parametri!$B$8,"In scadenza","Da monitorare")))))))),"Verificare dati"))</f>
        <v/>
      </c>
    </row>
    <row r="44">
      <c r="A44" s="37" t="n"/>
      <c r="B44" s="17" t="n"/>
      <c r="C44" s="17" t="n"/>
      <c r="D44" s="38" t="n"/>
      <c r="E44" s="38" t="n"/>
      <c r="F44" s="19" t="n"/>
      <c r="G44" s="37" t="n"/>
      <c r="H44" s="19" t="n"/>
      <c r="I44" s="20">
        <f>IF(OR(NOT(ISNUMBER(A44)),F44="Pagato",F44="Annullato"),"",IFERROR(A44-TODAY(),""))</f>
        <v/>
      </c>
      <c r="J44" s="39">
        <f>IF(NOT(ISNUMBER(D44)),"",IF(F44="Annullato",0,IFERROR(MAX(D44-IF(ISNUMBER(E44),E44,0),0),"")))</f>
        <v/>
      </c>
      <c r="K44" s="22">
        <f>IF(A44="","",IFERROR(IF(OR(NOT(ISNUMBER(A44)),NOT(ISNUMBER(D44)),F44=""),"Dati incompleti",IF(AND(ISNUMBER(E44),E44&gt;D44),"Verificare importi",IF(AND(F44="Pagato",OR(NOT(ISNUMBER(E44)),E44&lt;D44)),"Verificare stato",IF(AND(ISNUMBER(E44),E44&gt;0,NOT(ISNUMBER(G44))),"Verificare data",IF(F44="Pagato","Chiuso",IF(F44="Annullato","Escluso",IF(A44&lt;TODAY(),"Scaduto",IF(A44-TODAY()&lt;=Parametri!$B$8,"In scadenza","Da monitorare")))))))),"Verificare dati"))</f>
        <v/>
      </c>
    </row>
    <row r="45">
      <c r="A45" s="37" t="n"/>
      <c r="B45" s="17" t="n"/>
      <c r="C45" s="17" t="n"/>
      <c r="D45" s="38" t="n"/>
      <c r="E45" s="38" t="n"/>
      <c r="F45" s="19" t="n"/>
      <c r="G45" s="37" t="n"/>
      <c r="H45" s="19" t="n"/>
      <c r="I45" s="23">
        <f>IF(OR(NOT(ISNUMBER(A45)),F45="Pagato",F45="Annullato"),"",IFERROR(A45-TODAY(),""))</f>
        <v/>
      </c>
      <c r="J45" s="40">
        <f>IF(NOT(ISNUMBER(D45)),"",IF(F45="Annullato",0,IFERROR(MAX(D45-IF(ISNUMBER(E45),E45,0),0),"")))</f>
        <v/>
      </c>
      <c r="K45" s="25">
        <f>IF(A45="","",IFERROR(IF(OR(NOT(ISNUMBER(A45)),NOT(ISNUMBER(D45)),F45=""),"Dati incompleti",IF(AND(ISNUMBER(E45),E45&gt;D45),"Verificare importi",IF(AND(F45="Pagato",OR(NOT(ISNUMBER(E45)),E45&lt;D45)),"Verificare stato",IF(AND(ISNUMBER(E45),E45&gt;0,NOT(ISNUMBER(G45))),"Verificare data",IF(F45="Pagato","Chiuso",IF(F45="Annullato","Escluso",IF(A45&lt;TODAY(),"Scaduto",IF(A45-TODAY()&lt;=Parametri!$B$8,"In scadenza","Da monitorare")))))))),"Verificare dati"))</f>
        <v/>
      </c>
    </row>
    <row r="46">
      <c r="A46" s="37" t="n"/>
      <c r="B46" s="17" t="n"/>
      <c r="C46" s="17" t="n"/>
      <c r="D46" s="38" t="n"/>
      <c r="E46" s="38" t="n"/>
      <c r="F46" s="19" t="n"/>
      <c r="G46" s="37" t="n"/>
      <c r="H46" s="19" t="n"/>
      <c r="I46" s="20">
        <f>IF(OR(NOT(ISNUMBER(A46)),F46="Pagato",F46="Annullato"),"",IFERROR(A46-TODAY(),""))</f>
        <v/>
      </c>
      <c r="J46" s="39">
        <f>IF(NOT(ISNUMBER(D46)),"",IF(F46="Annullato",0,IFERROR(MAX(D46-IF(ISNUMBER(E46),E46,0),0),"")))</f>
        <v/>
      </c>
      <c r="K46" s="22">
        <f>IF(A46="","",IFERROR(IF(OR(NOT(ISNUMBER(A46)),NOT(ISNUMBER(D46)),F46=""),"Dati incompleti",IF(AND(ISNUMBER(E46),E46&gt;D46),"Verificare importi",IF(AND(F46="Pagato",OR(NOT(ISNUMBER(E46)),E46&lt;D46)),"Verificare stato",IF(AND(ISNUMBER(E46),E46&gt;0,NOT(ISNUMBER(G46))),"Verificare data",IF(F46="Pagato","Chiuso",IF(F46="Annullato","Escluso",IF(A46&lt;TODAY(),"Scaduto",IF(A46-TODAY()&lt;=Parametri!$B$8,"In scadenza","Da monitorare")))))))),"Verificare dati"))</f>
        <v/>
      </c>
    </row>
    <row r="47">
      <c r="A47" s="37" t="n"/>
      <c r="B47" s="17" t="n"/>
      <c r="C47" s="17" t="n"/>
      <c r="D47" s="38" t="n"/>
      <c r="E47" s="38" t="n"/>
      <c r="F47" s="19" t="n"/>
      <c r="G47" s="37" t="n"/>
      <c r="H47" s="19" t="n"/>
      <c r="I47" s="23">
        <f>IF(OR(NOT(ISNUMBER(A47)),F47="Pagato",F47="Annullato"),"",IFERROR(A47-TODAY(),""))</f>
        <v/>
      </c>
      <c r="J47" s="40">
        <f>IF(NOT(ISNUMBER(D47)),"",IF(F47="Annullato",0,IFERROR(MAX(D47-IF(ISNUMBER(E47),E47,0),0),"")))</f>
        <v/>
      </c>
      <c r="K47" s="25">
        <f>IF(A47="","",IFERROR(IF(OR(NOT(ISNUMBER(A47)),NOT(ISNUMBER(D47)),F47=""),"Dati incompleti",IF(AND(ISNUMBER(E47),E47&gt;D47),"Verificare importi",IF(AND(F47="Pagato",OR(NOT(ISNUMBER(E47)),E47&lt;D47)),"Verificare stato",IF(AND(ISNUMBER(E47),E47&gt;0,NOT(ISNUMBER(G47))),"Verificare data",IF(F47="Pagato","Chiuso",IF(F47="Annullato","Escluso",IF(A47&lt;TODAY(),"Scaduto",IF(A47-TODAY()&lt;=Parametri!$B$8,"In scadenza","Da monitorare")))))))),"Verificare dati"))</f>
        <v/>
      </c>
    </row>
    <row r="48">
      <c r="A48" s="37" t="n"/>
      <c r="B48" s="17" t="n"/>
      <c r="C48" s="17" t="n"/>
      <c r="D48" s="38" t="n"/>
      <c r="E48" s="38" t="n"/>
      <c r="F48" s="19" t="n"/>
      <c r="G48" s="37" t="n"/>
      <c r="H48" s="19" t="n"/>
      <c r="I48" s="20">
        <f>IF(OR(NOT(ISNUMBER(A48)),F48="Pagato",F48="Annullato"),"",IFERROR(A48-TODAY(),""))</f>
        <v/>
      </c>
      <c r="J48" s="39">
        <f>IF(NOT(ISNUMBER(D48)),"",IF(F48="Annullato",0,IFERROR(MAX(D48-IF(ISNUMBER(E48),E48,0),0),"")))</f>
        <v/>
      </c>
      <c r="K48" s="22">
        <f>IF(A48="","",IFERROR(IF(OR(NOT(ISNUMBER(A48)),NOT(ISNUMBER(D48)),F48=""),"Dati incompleti",IF(AND(ISNUMBER(E48),E48&gt;D48),"Verificare importi",IF(AND(F48="Pagato",OR(NOT(ISNUMBER(E48)),E48&lt;D48)),"Verificare stato",IF(AND(ISNUMBER(E48),E48&gt;0,NOT(ISNUMBER(G48))),"Verificare data",IF(F48="Pagato","Chiuso",IF(F48="Annullato","Escluso",IF(A48&lt;TODAY(),"Scaduto",IF(A48-TODAY()&lt;=Parametri!$B$8,"In scadenza","Da monitorare")))))))),"Verificare dati"))</f>
        <v/>
      </c>
    </row>
    <row r="49">
      <c r="A49" s="37" t="n"/>
      <c r="B49" s="17" t="n"/>
      <c r="C49" s="17" t="n"/>
      <c r="D49" s="38" t="n"/>
      <c r="E49" s="38" t="n"/>
      <c r="F49" s="19" t="n"/>
      <c r="G49" s="37" t="n"/>
      <c r="H49" s="19" t="n"/>
      <c r="I49" s="23">
        <f>IF(OR(NOT(ISNUMBER(A49)),F49="Pagato",F49="Annullato"),"",IFERROR(A49-TODAY(),""))</f>
        <v/>
      </c>
      <c r="J49" s="40">
        <f>IF(NOT(ISNUMBER(D49)),"",IF(F49="Annullato",0,IFERROR(MAX(D49-IF(ISNUMBER(E49),E49,0),0),"")))</f>
        <v/>
      </c>
      <c r="K49" s="25">
        <f>IF(A49="","",IFERROR(IF(OR(NOT(ISNUMBER(A49)),NOT(ISNUMBER(D49)),F49=""),"Dati incompleti",IF(AND(ISNUMBER(E49),E49&gt;D49),"Verificare importi",IF(AND(F49="Pagato",OR(NOT(ISNUMBER(E49)),E49&lt;D49)),"Verificare stato",IF(AND(ISNUMBER(E49),E49&gt;0,NOT(ISNUMBER(G49))),"Verificare data",IF(F49="Pagato","Chiuso",IF(F49="Annullato","Escluso",IF(A49&lt;TODAY(),"Scaduto",IF(A49-TODAY()&lt;=Parametri!$B$8,"In scadenza","Da monitorare")))))))),"Verificare dati"))</f>
        <v/>
      </c>
    </row>
    <row r="50">
      <c r="A50" s="37" t="n"/>
      <c r="B50" s="17" t="n"/>
      <c r="C50" s="17" t="n"/>
      <c r="D50" s="38" t="n"/>
      <c r="E50" s="38" t="n"/>
      <c r="F50" s="19" t="n"/>
      <c r="G50" s="37" t="n"/>
      <c r="H50" s="19" t="n"/>
      <c r="I50" s="20">
        <f>IF(OR(NOT(ISNUMBER(A50)),F50="Pagato",F50="Annullato"),"",IFERROR(A50-TODAY(),""))</f>
        <v/>
      </c>
      <c r="J50" s="39">
        <f>IF(NOT(ISNUMBER(D50)),"",IF(F50="Annullato",0,IFERROR(MAX(D50-IF(ISNUMBER(E50),E50,0),0),"")))</f>
        <v/>
      </c>
      <c r="K50" s="22">
        <f>IF(A50="","",IFERROR(IF(OR(NOT(ISNUMBER(A50)),NOT(ISNUMBER(D50)),F50=""),"Dati incompleti",IF(AND(ISNUMBER(E50),E50&gt;D50),"Verificare importi",IF(AND(F50="Pagato",OR(NOT(ISNUMBER(E50)),E50&lt;D50)),"Verificare stato",IF(AND(ISNUMBER(E50),E50&gt;0,NOT(ISNUMBER(G50))),"Verificare data",IF(F50="Pagato","Chiuso",IF(F50="Annullato","Escluso",IF(A50&lt;TODAY(),"Scaduto",IF(A50-TODAY()&lt;=Parametri!$B$8,"In scadenza","Da monitorare")))))))),"Verificare dati"))</f>
        <v/>
      </c>
    </row>
    <row r="51">
      <c r="A51" s="37" t="n"/>
      <c r="B51" s="17" t="n"/>
      <c r="C51" s="17" t="n"/>
      <c r="D51" s="38" t="n"/>
      <c r="E51" s="38" t="n"/>
      <c r="F51" s="19" t="n"/>
      <c r="G51" s="37" t="n"/>
      <c r="H51" s="19" t="n"/>
      <c r="I51" s="23">
        <f>IF(OR(NOT(ISNUMBER(A51)),F51="Pagato",F51="Annullato"),"",IFERROR(A51-TODAY(),""))</f>
        <v/>
      </c>
      <c r="J51" s="40">
        <f>IF(NOT(ISNUMBER(D51)),"",IF(F51="Annullato",0,IFERROR(MAX(D51-IF(ISNUMBER(E51),E51,0),0),"")))</f>
        <v/>
      </c>
      <c r="K51" s="25">
        <f>IF(A51="","",IFERROR(IF(OR(NOT(ISNUMBER(A51)),NOT(ISNUMBER(D51)),F51=""),"Dati incompleti",IF(AND(ISNUMBER(E51),E51&gt;D51),"Verificare importi",IF(AND(F51="Pagato",OR(NOT(ISNUMBER(E51)),E51&lt;D51)),"Verificare stato",IF(AND(ISNUMBER(E51),E51&gt;0,NOT(ISNUMBER(G51))),"Verificare data",IF(F51="Pagato","Chiuso",IF(F51="Annullato","Escluso",IF(A51&lt;TODAY(),"Scaduto",IF(A51-TODAY()&lt;=Parametri!$B$8,"In scadenza","Da monitorare")))))))),"Verificare dati"))</f>
        <v/>
      </c>
    </row>
    <row r="52">
      <c r="A52" s="37" t="n"/>
      <c r="B52" s="17" t="n"/>
      <c r="C52" s="17" t="n"/>
      <c r="D52" s="38" t="n"/>
      <c r="E52" s="38" t="n"/>
      <c r="F52" s="19" t="n"/>
      <c r="G52" s="37" t="n"/>
      <c r="H52" s="19" t="n"/>
      <c r="I52" s="20">
        <f>IF(OR(NOT(ISNUMBER(A52)),F52="Pagato",F52="Annullato"),"",IFERROR(A52-TODAY(),""))</f>
        <v/>
      </c>
      <c r="J52" s="39">
        <f>IF(NOT(ISNUMBER(D52)),"",IF(F52="Annullato",0,IFERROR(MAX(D52-IF(ISNUMBER(E52),E52,0),0),"")))</f>
        <v/>
      </c>
      <c r="K52" s="22">
        <f>IF(A52="","",IFERROR(IF(OR(NOT(ISNUMBER(A52)),NOT(ISNUMBER(D52)),F52=""),"Dati incompleti",IF(AND(ISNUMBER(E52),E52&gt;D52),"Verificare importi",IF(AND(F52="Pagato",OR(NOT(ISNUMBER(E52)),E52&lt;D52)),"Verificare stato",IF(AND(ISNUMBER(E52),E52&gt;0,NOT(ISNUMBER(G52))),"Verificare data",IF(F52="Pagato","Chiuso",IF(F52="Annullato","Escluso",IF(A52&lt;TODAY(),"Scaduto",IF(A52-TODAY()&lt;=Parametri!$B$8,"In scadenza","Da monitorare")))))))),"Verificare dati"))</f>
        <v/>
      </c>
    </row>
    <row r="53">
      <c r="A53" s="37" t="n"/>
      <c r="B53" s="17" t="n"/>
      <c r="C53" s="17" t="n"/>
      <c r="D53" s="38" t="n"/>
      <c r="E53" s="38" t="n"/>
      <c r="F53" s="19" t="n"/>
      <c r="G53" s="37" t="n"/>
      <c r="H53" s="19" t="n"/>
      <c r="I53" s="23">
        <f>IF(OR(NOT(ISNUMBER(A53)),F53="Pagato",F53="Annullato"),"",IFERROR(A53-TODAY(),""))</f>
        <v/>
      </c>
      <c r="J53" s="40">
        <f>IF(NOT(ISNUMBER(D53)),"",IF(F53="Annullato",0,IFERROR(MAX(D53-IF(ISNUMBER(E53),E53,0),0),"")))</f>
        <v/>
      </c>
      <c r="K53" s="25">
        <f>IF(A53="","",IFERROR(IF(OR(NOT(ISNUMBER(A53)),NOT(ISNUMBER(D53)),F53=""),"Dati incompleti",IF(AND(ISNUMBER(E53),E53&gt;D53),"Verificare importi",IF(AND(F53="Pagato",OR(NOT(ISNUMBER(E53)),E53&lt;D53)),"Verificare stato",IF(AND(ISNUMBER(E53),E53&gt;0,NOT(ISNUMBER(G53))),"Verificare data",IF(F53="Pagato","Chiuso",IF(F53="Annullato","Escluso",IF(A53&lt;TODAY(),"Scaduto",IF(A53-TODAY()&lt;=Parametri!$B$8,"In scadenza","Da monitorare")))))))),"Verificare dati"))</f>
        <v/>
      </c>
    </row>
    <row r="54">
      <c r="A54" s="37" t="n"/>
      <c r="B54" s="17" t="n"/>
      <c r="C54" s="17" t="n"/>
      <c r="D54" s="38" t="n"/>
      <c r="E54" s="38" t="n"/>
      <c r="F54" s="19" t="n"/>
      <c r="G54" s="37" t="n"/>
      <c r="H54" s="19" t="n"/>
      <c r="I54" s="20">
        <f>IF(OR(NOT(ISNUMBER(A54)),F54="Pagato",F54="Annullato"),"",IFERROR(A54-TODAY(),""))</f>
        <v/>
      </c>
      <c r="J54" s="39">
        <f>IF(NOT(ISNUMBER(D54)),"",IF(F54="Annullato",0,IFERROR(MAX(D54-IF(ISNUMBER(E54),E54,0),0),"")))</f>
        <v/>
      </c>
      <c r="K54" s="22">
        <f>IF(A54="","",IFERROR(IF(OR(NOT(ISNUMBER(A54)),NOT(ISNUMBER(D54)),F54=""),"Dati incompleti",IF(AND(ISNUMBER(E54),E54&gt;D54),"Verificare importi",IF(AND(F54="Pagato",OR(NOT(ISNUMBER(E54)),E54&lt;D54)),"Verificare stato",IF(AND(ISNUMBER(E54),E54&gt;0,NOT(ISNUMBER(G54))),"Verificare data",IF(F54="Pagato","Chiuso",IF(F54="Annullato","Escluso",IF(A54&lt;TODAY(),"Scaduto",IF(A54-TODAY()&lt;=Parametri!$B$8,"In scadenza","Da monitorare")))))))),"Verificare dati"))</f>
        <v/>
      </c>
    </row>
    <row r="55">
      <c r="A55" s="37" t="n"/>
      <c r="B55" s="17" t="n"/>
      <c r="C55" s="17" t="n"/>
      <c r="D55" s="38" t="n"/>
      <c r="E55" s="38" t="n"/>
      <c r="F55" s="19" t="n"/>
      <c r="G55" s="37" t="n"/>
      <c r="H55" s="19" t="n"/>
      <c r="I55" s="23">
        <f>IF(OR(NOT(ISNUMBER(A55)),F55="Pagato",F55="Annullato"),"",IFERROR(A55-TODAY(),""))</f>
        <v/>
      </c>
      <c r="J55" s="40">
        <f>IF(NOT(ISNUMBER(D55)),"",IF(F55="Annullato",0,IFERROR(MAX(D55-IF(ISNUMBER(E55),E55,0),0),"")))</f>
        <v/>
      </c>
      <c r="K55" s="25">
        <f>IF(A55="","",IFERROR(IF(OR(NOT(ISNUMBER(A55)),NOT(ISNUMBER(D55)),F55=""),"Dati incompleti",IF(AND(ISNUMBER(E55),E55&gt;D55),"Verificare importi",IF(AND(F55="Pagato",OR(NOT(ISNUMBER(E55)),E55&lt;D55)),"Verificare stato",IF(AND(ISNUMBER(E55),E55&gt;0,NOT(ISNUMBER(G55))),"Verificare data",IF(F55="Pagato","Chiuso",IF(F55="Annullato","Escluso",IF(A55&lt;TODAY(),"Scaduto",IF(A55-TODAY()&lt;=Parametri!$B$8,"In scadenza","Da monitorare")))))))),"Verificare dati"))</f>
        <v/>
      </c>
    </row>
    <row r="56">
      <c r="A56" s="37" t="n"/>
      <c r="B56" s="17" t="n"/>
      <c r="C56" s="17" t="n"/>
      <c r="D56" s="38" t="n"/>
      <c r="E56" s="38" t="n"/>
      <c r="F56" s="19" t="n"/>
      <c r="G56" s="37" t="n"/>
      <c r="H56" s="19" t="n"/>
      <c r="I56" s="20">
        <f>IF(OR(NOT(ISNUMBER(A56)),F56="Pagato",F56="Annullato"),"",IFERROR(A56-TODAY(),""))</f>
        <v/>
      </c>
      <c r="J56" s="39">
        <f>IF(NOT(ISNUMBER(D56)),"",IF(F56="Annullato",0,IFERROR(MAX(D56-IF(ISNUMBER(E56),E56,0),0),"")))</f>
        <v/>
      </c>
      <c r="K56" s="22">
        <f>IF(A56="","",IFERROR(IF(OR(NOT(ISNUMBER(A56)),NOT(ISNUMBER(D56)),F56=""),"Dati incompleti",IF(AND(ISNUMBER(E56),E56&gt;D56),"Verificare importi",IF(AND(F56="Pagato",OR(NOT(ISNUMBER(E56)),E56&lt;D56)),"Verificare stato",IF(AND(ISNUMBER(E56),E56&gt;0,NOT(ISNUMBER(G56))),"Verificare data",IF(F56="Pagato","Chiuso",IF(F56="Annullato","Escluso",IF(A56&lt;TODAY(),"Scaduto",IF(A56-TODAY()&lt;=Parametri!$B$8,"In scadenza","Da monitorare")))))))),"Verificare dati"))</f>
        <v/>
      </c>
    </row>
    <row r="57">
      <c r="A57" s="37" t="n"/>
      <c r="B57" s="17" t="n"/>
      <c r="C57" s="17" t="n"/>
      <c r="D57" s="38" t="n"/>
      <c r="E57" s="38" t="n"/>
      <c r="F57" s="19" t="n"/>
      <c r="G57" s="37" t="n"/>
      <c r="H57" s="19" t="n"/>
      <c r="I57" s="23">
        <f>IF(OR(NOT(ISNUMBER(A57)),F57="Pagato",F57="Annullato"),"",IFERROR(A57-TODAY(),""))</f>
        <v/>
      </c>
      <c r="J57" s="40">
        <f>IF(NOT(ISNUMBER(D57)),"",IF(F57="Annullato",0,IFERROR(MAX(D57-IF(ISNUMBER(E57),E57,0),0),"")))</f>
        <v/>
      </c>
      <c r="K57" s="25">
        <f>IF(A57="","",IFERROR(IF(OR(NOT(ISNUMBER(A57)),NOT(ISNUMBER(D57)),F57=""),"Dati incompleti",IF(AND(ISNUMBER(E57),E57&gt;D57),"Verificare importi",IF(AND(F57="Pagato",OR(NOT(ISNUMBER(E57)),E57&lt;D57)),"Verificare stato",IF(AND(ISNUMBER(E57),E57&gt;0,NOT(ISNUMBER(G57))),"Verificare data",IF(F57="Pagato","Chiuso",IF(F57="Annullato","Escluso",IF(A57&lt;TODAY(),"Scaduto",IF(A57-TODAY()&lt;=Parametri!$B$8,"In scadenza","Da monitorare")))))))),"Verificare dati"))</f>
        <v/>
      </c>
    </row>
    <row r="58">
      <c r="A58" s="37" t="n"/>
      <c r="B58" s="17" t="n"/>
      <c r="C58" s="17" t="n"/>
      <c r="D58" s="38" t="n"/>
      <c r="E58" s="38" t="n"/>
      <c r="F58" s="19" t="n"/>
      <c r="G58" s="37" t="n"/>
      <c r="H58" s="19" t="n"/>
      <c r="I58" s="20">
        <f>IF(OR(NOT(ISNUMBER(A58)),F58="Pagato",F58="Annullato"),"",IFERROR(A58-TODAY(),""))</f>
        <v/>
      </c>
      <c r="J58" s="39">
        <f>IF(NOT(ISNUMBER(D58)),"",IF(F58="Annullato",0,IFERROR(MAX(D58-IF(ISNUMBER(E58),E58,0),0),"")))</f>
        <v/>
      </c>
      <c r="K58" s="22">
        <f>IF(A58="","",IFERROR(IF(OR(NOT(ISNUMBER(A58)),NOT(ISNUMBER(D58)),F58=""),"Dati incompleti",IF(AND(ISNUMBER(E58),E58&gt;D58),"Verificare importi",IF(AND(F58="Pagato",OR(NOT(ISNUMBER(E58)),E58&lt;D58)),"Verificare stato",IF(AND(ISNUMBER(E58),E58&gt;0,NOT(ISNUMBER(G58))),"Verificare data",IF(F58="Pagato","Chiuso",IF(F58="Annullato","Escluso",IF(A58&lt;TODAY(),"Scaduto",IF(A58-TODAY()&lt;=Parametri!$B$8,"In scadenza","Da monitorare")))))))),"Verificare dati"))</f>
        <v/>
      </c>
    </row>
    <row r="59">
      <c r="A59" s="37" t="n"/>
      <c r="B59" s="17" t="n"/>
      <c r="C59" s="17" t="n"/>
      <c r="D59" s="38" t="n"/>
      <c r="E59" s="38" t="n"/>
      <c r="F59" s="19" t="n"/>
      <c r="G59" s="37" t="n"/>
      <c r="H59" s="19" t="n"/>
      <c r="I59" s="23">
        <f>IF(OR(NOT(ISNUMBER(A59)),F59="Pagato",F59="Annullato"),"",IFERROR(A59-TODAY(),""))</f>
        <v/>
      </c>
      <c r="J59" s="40">
        <f>IF(NOT(ISNUMBER(D59)),"",IF(F59="Annullato",0,IFERROR(MAX(D59-IF(ISNUMBER(E59),E59,0),0),"")))</f>
        <v/>
      </c>
      <c r="K59" s="25">
        <f>IF(A59="","",IFERROR(IF(OR(NOT(ISNUMBER(A59)),NOT(ISNUMBER(D59)),F59=""),"Dati incompleti",IF(AND(ISNUMBER(E59),E59&gt;D59),"Verificare importi",IF(AND(F59="Pagato",OR(NOT(ISNUMBER(E59)),E59&lt;D59)),"Verificare stato",IF(AND(ISNUMBER(E59),E59&gt;0,NOT(ISNUMBER(G59))),"Verificare data",IF(F59="Pagato","Chiuso",IF(F59="Annullato","Escluso",IF(A59&lt;TODAY(),"Scaduto",IF(A59-TODAY()&lt;=Parametri!$B$8,"In scadenza","Da monitorare")))))))),"Verificare dati"))</f>
        <v/>
      </c>
    </row>
    <row r="60">
      <c r="A60" s="37" t="n"/>
      <c r="B60" s="17" t="n"/>
      <c r="C60" s="17" t="n"/>
      <c r="D60" s="38" t="n"/>
      <c r="E60" s="38" t="n"/>
      <c r="F60" s="19" t="n"/>
      <c r="G60" s="37" t="n"/>
      <c r="H60" s="19" t="n"/>
      <c r="I60" s="20">
        <f>IF(OR(NOT(ISNUMBER(A60)),F60="Pagato",F60="Annullato"),"",IFERROR(A60-TODAY(),""))</f>
        <v/>
      </c>
      <c r="J60" s="39">
        <f>IF(NOT(ISNUMBER(D60)),"",IF(F60="Annullato",0,IFERROR(MAX(D60-IF(ISNUMBER(E60),E60,0),0),"")))</f>
        <v/>
      </c>
      <c r="K60" s="22">
        <f>IF(A60="","",IFERROR(IF(OR(NOT(ISNUMBER(A60)),NOT(ISNUMBER(D60)),F60=""),"Dati incompleti",IF(AND(ISNUMBER(E60),E60&gt;D60),"Verificare importi",IF(AND(F60="Pagato",OR(NOT(ISNUMBER(E60)),E60&lt;D60)),"Verificare stato",IF(AND(ISNUMBER(E60),E60&gt;0,NOT(ISNUMBER(G60))),"Verificare data",IF(F60="Pagato","Chiuso",IF(F60="Annullato","Escluso",IF(A60&lt;TODAY(),"Scaduto",IF(A60-TODAY()&lt;=Parametri!$B$8,"In scadenza","Da monitorare")))))))),"Verificare dati"))</f>
        <v/>
      </c>
    </row>
    <row r="61">
      <c r="A61" s="37" t="n"/>
      <c r="B61" s="17" t="n"/>
      <c r="C61" s="17" t="n"/>
      <c r="D61" s="38" t="n"/>
      <c r="E61" s="38" t="n"/>
      <c r="F61" s="19" t="n"/>
      <c r="G61" s="37" t="n"/>
      <c r="H61" s="19" t="n"/>
      <c r="I61" s="23">
        <f>IF(OR(NOT(ISNUMBER(A61)),F61="Pagato",F61="Annullato"),"",IFERROR(A61-TODAY(),""))</f>
        <v/>
      </c>
      <c r="J61" s="40">
        <f>IF(NOT(ISNUMBER(D61)),"",IF(F61="Annullato",0,IFERROR(MAX(D61-IF(ISNUMBER(E61),E61,0),0),"")))</f>
        <v/>
      </c>
      <c r="K61" s="25">
        <f>IF(A61="","",IFERROR(IF(OR(NOT(ISNUMBER(A61)),NOT(ISNUMBER(D61)),F61=""),"Dati incompleti",IF(AND(ISNUMBER(E61),E61&gt;D61),"Verificare importi",IF(AND(F61="Pagato",OR(NOT(ISNUMBER(E61)),E61&lt;D61)),"Verificare stato",IF(AND(ISNUMBER(E61),E61&gt;0,NOT(ISNUMBER(G61))),"Verificare data",IF(F61="Pagato","Chiuso",IF(F61="Annullato","Escluso",IF(A61&lt;TODAY(),"Scaduto",IF(A61-TODAY()&lt;=Parametri!$B$8,"In scadenza","Da monitorare")))))))),"Verificare dati"))</f>
        <v/>
      </c>
    </row>
    <row r="62">
      <c r="A62" s="37" t="n"/>
      <c r="B62" s="17" t="n"/>
      <c r="C62" s="17" t="n"/>
      <c r="D62" s="38" t="n"/>
      <c r="E62" s="38" t="n"/>
      <c r="F62" s="19" t="n"/>
      <c r="G62" s="37" t="n"/>
      <c r="H62" s="19" t="n"/>
      <c r="I62" s="20">
        <f>IF(OR(NOT(ISNUMBER(A62)),F62="Pagato",F62="Annullato"),"",IFERROR(A62-TODAY(),""))</f>
        <v/>
      </c>
      <c r="J62" s="39">
        <f>IF(NOT(ISNUMBER(D62)),"",IF(F62="Annullato",0,IFERROR(MAX(D62-IF(ISNUMBER(E62),E62,0),0),"")))</f>
        <v/>
      </c>
      <c r="K62" s="22">
        <f>IF(A62="","",IFERROR(IF(OR(NOT(ISNUMBER(A62)),NOT(ISNUMBER(D62)),F62=""),"Dati incompleti",IF(AND(ISNUMBER(E62),E62&gt;D62),"Verificare importi",IF(AND(F62="Pagato",OR(NOT(ISNUMBER(E62)),E62&lt;D62)),"Verificare stato",IF(AND(ISNUMBER(E62),E62&gt;0,NOT(ISNUMBER(G62))),"Verificare data",IF(F62="Pagato","Chiuso",IF(F62="Annullato","Escluso",IF(A62&lt;TODAY(),"Scaduto",IF(A62-TODAY()&lt;=Parametri!$B$8,"In scadenza","Da monitorare")))))))),"Verificare dati"))</f>
        <v/>
      </c>
    </row>
    <row r="63">
      <c r="A63" s="37" t="n"/>
      <c r="B63" s="17" t="n"/>
      <c r="C63" s="17" t="n"/>
      <c r="D63" s="38" t="n"/>
      <c r="E63" s="38" t="n"/>
      <c r="F63" s="19" t="n"/>
      <c r="G63" s="37" t="n"/>
      <c r="H63" s="19" t="n"/>
      <c r="I63" s="23">
        <f>IF(OR(NOT(ISNUMBER(A63)),F63="Pagato",F63="Annullato"),"",IFERROR(A63-TODAY(),""))</f>
        <v/>
      </c>
      <c r="J63" s="40">
        <f>IF(NOT(ISNUMBER(D63)),"",IF(F63="Annullato",0,IFERROR(MAX(D63-IF(ISNUMBER(E63),E63,0),0),"")))</f>
        <v/>
      </c>
      <c r="K63" s="25">
        <f>IF(A63="","",IFERROR(IF(OR(NOT(ISNUMBER(A63)),NOT(ISNUMBER(D63)),F63=""),"Dati incompleti",IF(AND(ISNUMBER(E63),E63&gt;D63),"Verificare importi",IF(AND(F63="Pagato",OR(NOT(ISNUMBER(E63)),E63&lt;D63)),"Verificare stato",IF(AND(ISNUMBER(E63),E63&gt;0,NOT(ISNUMBER(G63))),"Verificare data",IF(F63="Pagato","Chiuso",IF(F63="Annullato","Escluso",IF(A63&lt;TODAY(),"Scaduto",IF(A63-TODAY()&lt;=Parametri!$B$8,"In scadenza","Da monitorare")))))))),"Verificare dati"))</f>
        <v/>
      </c>
    </row>
    <row r="64">
      <c r="A64" s="37" t="n"/>
      <c r="B64" s="17" t="n"/>
      <c r="C64" s="17" t="n"/>
      <c r="D64" s="38" t="n"/>
      <c r="E64" s="38" t="n"/>
      <c r="F64" s="19" t="n"/>
      <c r="G64" s="37" t="n"/>
      <c r="H64" s="19" t="n"/>
      <c r="I64" s="20">
        <f>IF(OR(NOT(ISNUMBER(A64)),F64="Pagato",F64="Annullato"),"",IFERROR(A64-TODAY(),""))</f>
        <v/>
      </c>
      <c r="J64" s="39">
        <f>IF(NOT(ISNUMBER(D64)),"",IF(F64="Annullato",0,IFERROR(MAX(D64-IF(ISNUMBER(E64),E64,0),0),"")))</f>
        <v/>
      </c>
      <c r="K64" s="22">
        <f>IF(A64="","",IFERROR(IF(OR(NOT(ISNUMBER(A64)),NOT(ISNUMBER(D64)),F64=""),"Dati incompleti",IF(AND(ISNUMBER(E64),E64&gt;D64),"Verificare importi",IF(AND(F64="Pagato",OR(NOT(ISNUMBER(E64)),E64&lt;D64)),"Verificare stato",IF(AND(ISNUMBER(E64),E64&gt;0,NOT(ISNUMBER(G64))),"Verificare data",IF(F64="Pagato","Chiuso",IF(F64="Annullato","Escluso",IF(A64&lt;TODAY(),"Scaduto",IF(A64-TODAY()&lt;=Parametri!$B$8,"In scadenza","Da monitorare")))))))),"Verificare dati"))</f>
        <v/>
      </c>
    </row>
    <row r="65">
      <c r="A65" s="37" t="n"/>
      <c r="B65" s="17" t="n"/>
      <c r="C65" s="17" t="n"/>
      <c r="D65" s="38" t="n"/>
      <c r="E65" s="38" t="n"/>
      <c r="F65" s="19" t="n"/>
      <c r="G65" s="37" t="n"/>
      <c r="H65" s="19" t="n"/>
      <c r="I65" s="23">
        <f>IF(OR(NOT(ISNUMBER(A65)),F65="Pagato",F65="Annullato"),"",IFERROR(A65-TODAY(),""))</f>
        <v/>
      </c>
      <c r="J65" s="40">
        <f>IF(NOT(ISNUMBER(D65)),"",IF(F65="Annullato",0,IFERROR(MAX(D65-IF(ISNUMBER(E65),E65,0),0),"")))</f>
        <v/>
      </c>
      <c r="K65" s="25">
        <f>IF(A65="","",IFERROR(IF(OR(NOT(ISNUMBER(A65)),NOT(ISNUMBER(D65)),F65=""),"Dati incompleti",IF(AND(ISNUMBER(E65),E65&gt;D65),"Verificare importi",IF(AND(F65="Pagato",OR(NOT(ISNUMBER(E65)),E65&lt;D65)),"Verificare stato",IF(AND(ISNUMBER(E65),E65&gt;0,NOT(ISNUMBER(G65))),"Verificare data",IF(F65="Pagato","Chiuso",IF(F65="Annullato","Escluso",IF(A65&lt;TODAY(),"Scaduto",IF(A65-TODAY()&lt;=Parametri!$B$8,"In scadenza","Da monitorare")))))))),"Verificare dati"))</f>
        <v/>
      </c>
    </row>
    <row r="66">
      <c r="A66" s="37" t="n"/>
      <c r="B66" s="17" t="n"/>
      <c r="C66" s="17" t="n"/>
      <c r="D66" s="38" t="n"/>
      <c r="E66" s="38" t="n"/>
      <c r="F66" s="19" t="n"/>
      <c r="G66" s="37" t="n"/>
      <c r="H66" s="19" t="n"/>
      <c r="I66" s="20">
        <f>IF(OR(NOT(ISNUMBER(A66)),F66="Pagato",F66="Annullato"),"",IFERROR(A66-TODAY(),""))</f>
        <v/>
      </c>
      <c r="J66" s="39">
        <f>IF(NOT(ISNUMBER(D66)),"",IF(F66="Annullato",0,IFERROR(MAX(D66-IF(ISNUMBER(E66),E66,0),0),"")))</f>
        <v/>
      </c>
      <c r="K66" s="22">
        <f>IF(A66="","",IFERROR(IF(OR(NOT(ISNUMBER(A66)),NOT(ISNUMBER(D66)),F66=""),"Dati incompleti",IF(AND(ISNUMBER(E66),E66&gt;D66),"Verificare importi",IF(AND(F66="Pagato",OR(NOT(ISNUMBER(E66)),E66&lt;D66)),"Verificare stato",IF(AND(ISNUMBER(E66),E66&gt;0,NOT(ISNUMBER(G66))),"Verificare data",IF(F66="Pagato","Chiuso",IF(F66="Annullato","Escluso",IF(A66&lt;TODAY(),"Scaduto",IF(A66-TODAY()&lt;=Parametri!$B$8,"In scadenza","Da monitorare")))))))),"Verificare dati"))</f>
        <v/>
      </c>
    </row>
    <row r="67">
      <c r="A67" s="37" t="n"/>
      <c r="B67" s="17" t="n"/>
      <c r="C67" s="17" t="n"/>
      <c r="D67" s="38" t="n"/>
      <c r="E67" s="38" t="n"/>
      <c r="F67" s="19" t="n"/>
      <c r="G67" s="37" t="n"/>
      <c r="H67" s="19" t="n"/>
      <c r="I67" s="23">
        <f>IF(OR(NOT(ISNUMBER(A67)),F67="Pagato",F67="Annullato"),"",IFERROR(A67-TODAY(),""))</f>
        <v/>
      </c>
      <c r="J67" s="40">
        <f>IF(NOT(ISNUMBER(D67)),"",IF(F67="Annullato",0,IFERROR(MAX(D67-IF(ISNUMBER(E67),E67,0),0),"")))</f>
        <v/>
      </c>
      <c r="K67" s="25">
        <f>IF(A67="","",IFERROR(IF(OR(NOT(ISNUMBER(A67)),NOT(ISNUMBER(D67)),F67=""),"Dati incompleti",IF(AND(ISNUMBER(E67),E67&gt;D67),"Verificare importi",IF(AND(F67="Pagato",OR(NOT(ISNUMBER(E67)),E67&lt;D67)),"Verificare stato",IF(AND(ISNUMBER(E67),E67&gt;0,NOT(ISNUMBER(G67))),"Verificare data",IF(F67="Pagato","Chiuso",IF(F67="Annullato","Escluso",IF(A67&lt;TODAY(),"Scaduto",IF(A67-TODAY()&lt;=Parametri!$B$8,"In scadenza","Da monitorare")))))))),"Verificare dati"))</f>
        <v/>
      </c>
    </row>
    <row r="68">
      <c r="A68" s="37" t="n"/>
      <c r="B68" s="17" t="n"/>
      <c r="C68" s="17" t="n"/>
      <c r="D68" s="38" t="n"/>
      <c r="E68" s="38" t="n"/>
      <c r="F68" s="19" t="n"/>
      <c r="G68" s="37" t="n"/>
      <c r="H68" s="19" t="n"/>
      <c r="I68" s="20">
        <f>IF(OR(NOT(ISNUMBER(A68)),F68="Pagato",F68="Annullato"),"",IFERROR(A68-TODAY(),""))</f>
        <v/>
      </c>
      <c r="J68" s="39">
        <f>IF(NOT(ISNUMBER(D68)),"",IF(F68="Annullato",0,IFERROR(MAX(D68-IF(ISNUMBER(E68),E68,0),0),"")))</f>
        <v/>
      </c>
      <c r="K68" s="22">
        <f>IF(A68="","",IFERROR(IF(OR(NOT(ISNUMBER(A68)),NOT(ISNUMBER(D68)),F68=""),"Dati incompleti",IF(AND(ISNUMBER(E68),E68&gt;D68),"Verificare importi",IF(AND(F68="Pagato",OR(NOT(ISNUMBER(E68)),E68&lt;D68)),"Verificare stato",IF(AND(ISNUMBER(E68),E68&gt;0,NOT(ISNUMBER(G68))),"Verificare data",IF(F68="Pagato","Chiuso",IF(F68="Annullato","Escluso",IF(A68&lt;TODAY(),"Scaduto",IF(A68-TODAY()&lt;=Parametri!$B$8,"In scadenza","Da monitorare")))))))),"Verificare dati"))</f>
        <v/>
      </c>
    </row>
    <row r="69">
      <c r="A69" s="37" t="n"/>
      <c r="B69" s="17" t="n"/>
      <c r="C69" s="17" t="n"/>
      <c r="D69" s="38" t="n"/>
      <c r="E69" s="38" t="n"/>
      <c r="F69" s="19" t="n"/>
      <c r="G69" s="37" t="n"/>
      <c r="H69" s="19" t="n"/>
      <c r="I69" s="23">
        <f>IF(OR(NOT(ISNUMBER(A69)),F69="Pagato",F69="Annullato"),"",IFERROR(A69-TODAY(),""))</f>
        <v/>
      </c>
      <c r="J69" s="40">
        <f>IF(NOT(ISNUMBER(D69)),"",IF(F69="Annullato",0,IFERROR(MAX(D69-IF(ISNUMBER(E69),E69,0),0),"")))</f>
        <v/>
      </c>
      <c r="K69" s="25">
        <f>IF(A69="","",IFERROR(IF(OR(NOT(ISNUMBER(A69)),NOT(ISNUMBER(D69)),F69=""),"Dati incompleti",IF(AND(ISNUMBER(E69),E69&gt;D69),"Verificare importi",IF(AND(F69="Pagato",OR(NOT(ISNUMBER(E69)),E69&lt;D69)),"Verificare stato",IF(AND(ISNUMBER(E69),E69&gt;0,NOT(ISNUMBER(G69))),"Verificare data",IF(F69="Pagato","Chiuso",IF(F69="Annullato","Escluso",IF(A69&lt;TODAY(),"Scaduto",IF(A69-TODAY()&lt;=Parametri!$B$8,"In scadenza","Da monitorare")))))))),"Verificare dati"))</f>
        <v/>
      </c>
    </row>
    <row r="70">
      <c r="A70" s="37" t="n"/>
      <c r="B70" s="17" t="n"/>
      <c r="C70" s="17" t="n"/>
      <c r="D70" s="38" t="n"/>
      <c r="E70" s="38" t="n"/>
      <c r="F70" s="19" t="n"/>
      <c r="G70" s="37" t="n"/>
      <c r="H70" s="19" t="n"/>
      <c r="I70" s="20">
        <f>IF(OR(NOT(ISNUMBER(A70)),F70="Pagato",F70="Annullato"),"",IFERROR(A70-TODAY(),""))</f>
        <v/>
      </c>
      <c r="J70" s="39">
        <f>IF(NOT(ISNUMBER(D70)),"",IF(F70="Annullato",0,IFERROR(MAX(D70-IF(ISNUMBER(E70),E70,0),0),"")))</f>
        <v/>
      </c>
      <c r="K70" s="22">
        <f>IF(A70="","",IFERROR(IF(OR(NOT(ISNUMBER(A70)),NOT(ISNUMBER(D70)),F70=""),"Dati incompleti",IF(AND(ISNUMBER(E70),E70&gt;D70),"Verificare importi",IF(AND(F70="Pagato",OR(NOT(ISNUMBER(E70)),E70&lt;D70)),"Verificare stato",IF(AND(ISNUMBER(E70),E70&gt;0,NOT(ISNUMBER(G70))),"Verificare data",IF(F70="Pagato","Chiuso",IF(F70="Annullato","Escluso",IF(A70&lt;TODAY(),"Scaduto",IF(A70-TODAY()&lt;=Parametri!$B$8,"In scadenza","Da monitorare")))))))),"Verificare dati"))</f>
        <v/>
      </c>
    </row>
    <row r="71">
      <c r="A71" s="37" t="n"/>
      <c r="B71" s="17" t="n"/>
      <c r="C71" s="17" t="n"/>
      <c r="D71" s="38" t="n"/>
      <c r="E71" s="38" t="n"/>
      <c r="F71" s="19" t="n"/>
      <c r="G71" s="37" t="n"/>
      <c r="H71" s="19" t="n"/>
      <c r="I71" s="23">
        <f>IF(OR(NOT(ISNUMBER(A71)),F71="Pagato",F71="Annullato"),"",IFERROR(A71-TODAY(),""))</f>
        <v/>
      </c>
      <c r="J71" s="40">
        <f>IF(NOT(ISNUMBER(D71)),"",IF(F71="Annullato",0,IFERROR(MAX(D71-IF(ISNUMBER(E71),E71,0),0),"")))</f>
        <v/>
      </c>
      <c r="K71" s="25">
        <f>IF(A71="","",IFERROR(IF(OR(NOT(ISNUMBER(A71)),NOT(ISNUMBER(D71)),F71=""),"Dati incompleti",IF(AND(ISNUMBER(E71),E71&gt;D71),"Verificare importi",IF(AND(F71="Pagato",OR(NOT(ISNUMBER(E71)),E71&lt;D71)),"Verificare stato",IF(AND(ISNUMBER(E71),E71&gt;0,NOT(ISNUMBER(G71))),"Verificare data",IF(F71="Pagato","Chiuso",IF(F71="Annullato","Escluso",IF(A71&lt;TODAY(),"Scaduto",IF(A71-TODAY()&lt;=Parametri!$B$8,"In scadenza","Da monitorare")))))))),"Verificare dati"))</f>
        <v/>
      </c>
    </row>
    <row r="72">
      <c r="A72" s="37" t="n"/>
      <c r="B72" s="17" t="n"/>
      <c r="C72" s="17" t="n"/>
      <c r="D72" s="38" t="n"/>
      <c r="E72" s="38" t="n"/>
      <c r="F72" s="19" t="n"/>
      <c r="G72" s="37" t="n"/>
      <c r="H72" s="19" t="n"/>
      <c r="I72" s="20">
        <f>IF(OR(NOT(ISNUMBER(A72)),F72="Pagato",F72="Annullato"),"",IFERROR(A72-TODAY(),""))</f>
        <v/>
      </c>
      <c r="J72" s="39">
        <f>IF(NOT(ISNUMBER(D72)),"",IF(F72="Annullato",0,IFERROR(MAX(D72-IF(ISNUMBER(E72),E72,0),0),"")))</f>
        <v/>
      </c>
      <c r="K72" s="22">
        <f>IF(A72="","",IFERROR(IF(OR(NOT(ISNUMBER(A72)),NOT(ISNUMBER(D72)),F72=""),"Dati incompleti",IF(AND(ISNUMBER(E72),E72&gt;D72),"Verificare importi",IF(AND(F72="Pagato",OR(NOT(ISNUMBER(E72)),E72&lt;D72)),"Verificare stato",IF(AND(ISNUMBER(E72),E72&gt;0,NOT(ISNUMBER(G72))),"Verificare data",IF(F72="Pagato","Chiuso",IF(F72="Annullato","Escluso",IF(A72&lt;TODAY(),"Scaduto",IF(A72-TODAY()&lt;=Parametri!$B$8,"In scadenza","Da monitorare")))))))),"Verificare dati"))</f>
        <v/>
      </c>
    </row>
    <row r="73">
      <c r="A73" s="37" t="n"/>
      <c r="B73" s="17" t="n"/>
      <c r="C73" s="17" t="n"/>
      <c r="D73" s="38" t="n"/>
      <c r="E73" s="38" t="n"/>
      <c r="F73" s="19" t="n"/>
      <c r="G73" s="37" t="n"/>
      <c r="H73" s="19" t="n"/>
      <c r="I73" s="23">
        <f>IF(OR(NOT(ISNUMBER(A73)),F73="Pagato",F73="Annullato"),"",IFERROR(A73-TODAY(),""))</f>
        <v/>
      </c>
      <c r="J73" s="40">
        <f>IF(NOT(ISNUMBER(D73)),"",IF(F73="Annullato",0,IFERROR(MAX(D73-IF(ISNUMBER(E73),E73,0),0),"")))</f>
        <v/>
      </c>
      <c r="K73" s="25">
        <f>IF(A73="","",IFERROR(IF(OR(NOT(ISNUMBER(A73)),NOT(ISNUMBER(D73)),F73=""),"Dati incompleti",IF(AND(ISNUMBER(E73),E73&gt;D73),"Verificare importi",IF(AND(F73="Pagato",OR(NOT(ISNUMBER(E73)),E73&lt;D73)),"Verificare stato",IF(AND(ISNUMBER(E73),E73&gt;0,NOT(ISNUMBER(G73))),"Verificare data",IF(F73="Pagato","Chiuso",IF(F73="Annullato","Escluso",IF(A73&lt;TODAY(),"Scaduto",IF(A73-TODAY()&lt;=Parametri!$B$8,"In scadenza","Da monitorare")))))))),"Verificare dati"))</f>
        <v/>
      </c>
    </row>
    <row r="74">
      <c r="A74" s="37" t="n"/>
      <c r="B74" s="17" t="n"/>
      <c r="C74" s="17" t="n"/>
      <c r="D74" s="38" t="n"/>
      <c r="E74" s="38" t="n"/>
      <c r="F74" s="19" t="n"/>
      <c r="G74" s="37" t="n"/>
      <c r="H74" s="19" t="n"/>
      <c r="I74" s="20">
        <f>IF(OR(NOT(ISNUMBER(A74)),F74="Pagato",F74="Annullato"),"",IFERROR(A74-TODAY(),""))</f>
        <v/>
      </c>
      <c r="J74" s="39">
        <f>IF(NOT(ISNUMBER(D74)),"",IF(F74="Annullato",0,IFERROR(MAX(D74-IF(ISNUMBER(E74),E74,0),0),"")))</f>
        <v/>
      </c>
      <c r="K74" s="22">
        <f>IF(A74="","",IFERROR(IF(OR(NOT(ISNUMBER(A74)),NOT(ISNUMBER(D74)),F74=""),"Dati incompleti",IF(AND(ISNUMBER(E74),E74&gt;D74),"Verificare importi",IF(AND(F74="Pagato",OR(NOT(ISNUMBER(E74)),E74&lt;D74)),"Verificare stato",IF(AND(ISNUMBER(E74),E74&gt;0,NOT(ISNUMBER(G74))),"Verificare data",IF(F74="Pagato","Chiuso",IF(F74="Annullato","Escluso",IF(A74&lt;TODAY(),"Scaduto",IF(A74-TODAY()&lt;=Parametri!$B$8,"In scadenza","Da monitorare")))))))),"Verificare dati"))</f>
        <v/>
      </c>
    </row>
    <row r="75">
      <c r="A75" s="37" t="n"/>
      <c r="B75" s="17" t="n"/>
      <c r="C75" s="17" t="n"/>
      <c r="D75" s="38" t="n"/>
      <c r="E75" s="38" t="n"/>
      <c r="F75" s="19" t="n"/>
      <c r="G75" s="37" t="n"/>
      <c r="H75" s="19" t="n"/>
      <c r="I75" s="23">
        <f>IF(OR(NOT(ISNUMBER(A75)),F75="Pagato",F75="Annullato"),"",IFERROR(A75-TODAY(),""))</f>
        <v/>
      </c>
      <c r="J75" s="40">
        <f>IF(NOT(ISNUMBER(D75)),"",IF(F75="Annullato",0,IFERROR(MAX(D75-IF(ISNUMBER(E75),E75,0),0),"")))</f>
        <v/>
      </c>
      <c r="K75" s="25">
        <f>IF(A75="","",IFERROR(IF(OR(NOT(ISNUMBER(A75)),NOT(ISNUMBER(D75)),F75=""),"Dati incompleti",IF(AND(ISNUMBER(E75),E75&gt;D75),"Verificare importi",IF(AND(F75="Pagato",OR(NOT(ISNUMBER(E75)),E75&lt;D75)),"Verificare stato",IF(AND(ISNUMBER(E75),E75&gt;0,NOT(ISNUMBER(G75))),"Verificare data",IF(F75="Pagato","Chiuso",IF(F75="Annullato","Escluso",IF(A75&lt;TODAY(),"Scaduto",IF(A75-TODAY()&lt;=Parametri!$B$8,"In scadenza","Da monitorare")))))))),"Verificare dati"))</f>
        <v/>
      </c>
    </row>
    <row r="76">
      <c r="A76" s="37" t="n"/>
      <c r="B76" s="17" t="n"/>
      <c r="C76" s="17" t="n"/>
      <c r="D76" s="38" t="n"/>
      <c r="E76" s="38" t="n"/>
      <c r="F76" s="19" t="n"/>
      <c r="G76" s="37" t="n"/>
      <c r="H76" s="19" t="n"/>
      <c r="I76" s="20">
        <f>IF(OR(NOT(ISNUMBER(A76)),F76="Pagato",F76="Annullato"),"",IFERROR(A76-TODAY(),""))</f>
        <v/>
      </c>
      <c r="J76" s="39">
        <f>IF(NOT(ISNUMBER(D76)),"",IF(F76="Annullato",0,IFERROR(MAX(D76-IF(ISNUMBER(E76),E76,0),0),"")))</f>
        <v/>
      </c>
      <c r="K76" s="22">
        <f>IF(A76="","",IFERROR(IF(OR(NOT(ISNUMBER(A76)),NOT(ISNUMBER(D76)),F76=""),"Dati incompleti",IF(AND(ISNUMBER(E76),E76&gt;D76),"Verificare importi",IF(AND(F76="Pagato",OR(NOT(ISNUMBER(E76)),E76&lt;D76)),"Verificare stato",IF(AND(ISNUMBER(E76),E76&gt;0,NOT(ISNUMBER(G76))),"Verificare data",IF(F76="Pagato","Chiuso",IF(F76="Annullato","Escluso",IF(A76&lt;TODAY(),"Scaduto",IF(A76-TODAY()&lt;=Parametri!$B$8,"In scadenza","Da monitorare")))))))),"Verificare dati"))</f>
        <v/>
      </c>
    </row>
    <row r="77">
      <c r="A77" s="37" t="n"/>
      <c r="B77" s="17" t="n"/>
      <c r="C77" s="17" t="n"/>
      <c r="D77" s="38" t="n"/>
      <c r="E77" s="38" t="n"/>
      <c r="F77" s="19" t="n"/>
      <c r="G77" s="37" t="n"/>
      <c r="H77" s="19" t="n"/>
      <c r="I77" s="23">
        <f>IF(OR(NOT(ISNUMBER(A77)),F77="Pagato",F77="Annullato"),"",IFERROR(A77-TODAY(),""))</f>
        <v/>
      </c>
      <c r="J77" s="40">
        <f>IF(NOT(ISNUMBER(D77)),"",IF(F77="Annullato",0,IFERROR(MAX(D77-IF(ISNUMBER(E77),E77,0),0),"")))</f>
        <v/>
      </c>
      <c r="K77" s="25">
        <f>IF(A77="","",IFERROR(IF(OR(NOT(ISNUMBER(A77)),NOT(ISNUMBER(D77)),F77=""),"Dati incompleti",IF(AND(ISNUMBER(E77),E77&gt;D77),"Verificare importi",IF(AND(F77="Pagato",OR(NOT(ISNUMBER(E77)),E77&lt;D77)),"Verificare stato",IF(AND(ISNUMBER(E77),E77&gt;0,NOT(ISNUMBER(G77))),"Verificare data",IF(F77="Pagato","Chiuso",IF(F77="Annullato","Escluso",IF(A77&lt;TODAY(),"Scaduto",IF(A77-TODAY()&lt;=Parametri!$B$8,"In scadenza","Da monitorare")))))))),"Verificare dati"))</f>
        <v/>
      </c>
    </row>
    <row r="78">
      <c r="A78" s="37" t="n"/>
      <c r="B78" s="17" t="n"/>
      <c r="C78" s="17" t="n"/>
      <c r="D78" s="38" t="n"/>
      <c r="E78" s="38" t="n"/>
      <c r="F78" s="19" t="n"/>
      <c r="G78" s="37" t="n"/>
      <c r="H78" s="19" t="n"/>
      <c r="I78" s="20">
        <f>IF(OR(NOT(ISNUMBER(A78)),F78="Pagato",F78="Annullato"),"",IFERROR(A78-TODAY(),""))</f>
        <v/>
      </c>
      <c r="J78" s="39">
        <f>IF(NOT(ISNUMBER(D78)),"",IF(F78="Annullato",0,IFERROR(MAX(D78-IF(ISNUMBER(E78),E78,0),0),"")))</f>
        <v/>
      </c>
      <c r="K78" s="22">
        <f>IF(A78="","",IFERROR(IF(OR(NOT(ISNUMBER(A78)),NOT(ISNUMBER(D78)),F78=""),"Dati incompleti",IF(AND(ISNUMBER(E78),E78&gt;D78),"Verificare importi",IF(AND(F78="Pagato",OR(NOT(ISNUMBER(E78)),E78&lt;D78)),"Verificare stato",IF(AND(ISNUMBER(E78),E78&gt;0,NOT(ISNUMBER(G78))),"Verificare data",IF(F78="Pagato","Chiuso",IF(F78="Annullato","Escluso",IF(A78&lt;TODAY(),"Scaduto",IF(A78-TODAY()&lt;=Parametri!$B$8,"In scadenza","Da monitorare")))))))),"Verificare dati"))</f>
        <v/>
      </c>
    </row>
    <row r="79">
      <c r="A79" s="37" t="n"/>
      <c r="B79" s="17" t="n"/>
      <c r="C79" s="17" t="n"/>
      <c r="D79" s="38" t="n"/>
      <c r="E79" s="38" t="n"/>
      <c r="F79" s="19" t="n"/>
      <c r="G79" s="37" t="n"/>
      <c r="H79" s="19" t="n"/>
      <c r="I79" s="23">
        <f>IF(OR(NOT(ISNUMBER(A79)),F79="Pagato",F79="Annullato"),"",IFERROR(A79-TODAY(),""))</f>
        <v/>
      </c>
      <c r="J79" s="40">
        <f>IF(NOT(ISNUMBER(D79)),"",IF(F79="Annullato",0,IFERROR(MAX(D79-IF(ISNUMBER(E79),E79,0),0),"")))</f>
        <v/>
      </c>
      <c r="K79" s="25">
        <f>IF(A79="","",IFERROR(IF(OR(NOT(ISNUMBER(A79)),NOT(ISNUMBER(D79)),F79=""),"Dati incompleti",IF(AND(ISNUMBER(E79),E79&gt;D79),"Verificare importi",IF(AND(F79="Pagato",OR(NOT(ISNUMBER(E79)),E79&lt;D79)),"Verificare stato",IF(AND(ISNUMBER(E79),E79&gt;0,NOT(ISNUMBER(G79))),"Verificare data",IF(F79="Pagato","Chiuso",IF(F79="Annullato","Escluso",IF(A79&lt;TODAY(),"Scaduto",IF(A79-TODAY()&lt;=Parametri!$B$8,"In scadenza","Da monitorare")))))))),"Verificare dati"))</f>
        <v/>
      </c>
    </row>
    <row r="80">
      <c r="A80" s="37" t="n"/>
      <c r="B80" s="17" t="n"/>
      <c r="C80" s="17" t="n"/>
      <c r="D80" s="38" t="n"/>
      <c r="E80" s="38" t="n"/>
      <c r="F80" s="19" t="n"/>
      <c r="G80" s="37" t="n"/>
      <c r="H80" s="19" t="n"/>
      <c r="I80" s="20">
        <f>IF(OR(NOT(ISNUMBER(A80)),F80="Pagato",F80="Annullato"),"",IFERROR(A80-TODAY(),""))</f>
        <v/>
      </c>
      <c r="J80" s="39">
        <f>IF(NOT(ISNUMBER(D80)),"",IF(F80="Annullato",0,IFERROR(MAX(D80-IF(ISNUMBER(E80),E80,0),0),"")))</f>
        <v/>
      </c>
      <c r="K80" s="22">
        <f>IF(A80="","",IFERROR(IF(OR(NOT(ISNUMBER(A80)),NOT(ISNUMBER(D80)),F80=""),"Dati incompleti",IF(AND(ISNUMBER(E80),E80&gt;D80),"Verificare importi",IF(AND(F80="Pagato",OR(NOT(ISNUMBER(E80)),E80&lt;D80)),"Verificare stato",IF(AND(ISNUMBER(E80),E80&gt;0,NOT(ISNUMBER(G80))),"Verificare data",IF(F80="Pagato","Chiuso",IF(F80="Annullato","Escluso",IF(A80&lt;TODAY(),"Scaduto",IF(A80-TODAY()&lt;=Parametri!$B$8,"In scadenza","Da monitorare")))))))),"Verificare dati"))</f>
        <v/>
      </c>
    </row>
    <row r="81">
      <c r="A81" s="37" t="n"/>
      <c r="B81" s="17" t="n"/>
      <c r="C81" s="17" t="n"/>
      <c r="D81" s="38" t="n"/>
      <c r="E81" s="38" t="n"/>
      <c r="F81" s="19" t="n"/>
      <c r="G81" s="37" t="n"/>
      <c r="H81" s="19" t="n"/>
      <c r="I81" s="23">
        <f>IF(OR(NOT(ISNUMBER(A81)),F81="Pagato",F81="Annullato"),"",IFERROR(A81-TODAY(),""))</f>
        <v/>
      </c>
      <c r="J81" s="40">
        <f>IF(NOT(ISNUMBER(D81)),"",IF(F81="Annullato",0,IFERROR(MAX(D81-IF(ISNUMBER(E81),E81,0),0),"")))</f>
        <v/>
      </c>
      <c r="K81" s="25">
        <f>IF(A81="","",IFERROR(IF(OR(NOT(ISNUMBER(A81)),NOT(ISNUMBER(D81)),F81=""),"Dati incompleti",IF(AND(ISNUMBER(E81),E81&gt;D81),"Verificare importi",IF(AND(F81="Pagato",OR(NOT(ISNUMBER(E81)),E81&lt;D81)),"Verificare stato",IF(AND(ISNUMBER(E81),E81&gt;0,NOT(ISNUMBER(G81))),"Verificare data",IF(F81="Pagato","Chiuso",IF(F81="Annullato","Escluso",IF(A81&lt;TODAY(),"Scaduto",IF(A81-TODAY()&lt;=Parametri!$B$8,"In scadenza","Da monitorare")))))))),"Verificare dati"))</f>
        <v/>
      </c>
    </row>
    <row r="82">
      <c r="A82" s="37" t="n"/>
      <c r="B82" s="17" t="n"/>
      <c r="C82" s="17" t="n"/>
      <c r="D82" s="38" t="n"/>
      <c r="E82" s="38" t="n"/>
      <c r="F82" s="19" t="n"/>
      <c r="G82" s="37" t="n"/>
      <c r="H82" s="19" t="n"/>
      <c r="I82" s="20">
        <f>IF(OR(NOT(ISNUMBER(A82)),F82="Pagato",F82="Annullato"),"",IFERROR(A82-TODAY(),""))</f>
        <v/>
      </c>
      <c r="J82" s="39">
        <f>IF(NOT(ISNUMBER(D82)),"",IF(F82="Annullato",0,IFERROR(MAX(D82-IF(ISNUMBER(E82),E82,0),0),"")))</f>
        <v/>
      </c>
      <c r="K82" s="22">
        <f>IF(A82="","",IFERROR(IF(OR(NOT(ISNUMBER(A82)),NOT(ISNUMBER(D82)),F82=""),"Dati incompleti",IF(AND(ISNUMBER(E82),E82&gt;D82),"Verificare importi",IF(AND(F82="Pagato",OR(NOT(ISNUMBER(E82)),E82&lt;D82)),"Verificare stato",IF(AND(ISNUMBER(E82),E82&gt;0,NOT(ISNUMBER(G82))),"Verificare data",IF(F82="Pagato","Chiuso",IF(F82="Annullato","Escluso",IF(A82&lt;TODAY(),"Scaduto",IF(A82-TODAY()&lt;=Parametri!$B$8,"In scadenza","Da monitorare")))))))),"Verificare dati"))</f>
        <v/>
      </c>
    </row>
    <row r="83">
      <c r="A83" s="37" t="n"/>
      <c r="B83" s="17" t="n"/>
      <c r="C83" s="17" t="n"/>
      <c r="D83" s="38" t="n"/>
      <c r="E83" s="38" t="n"/>
      <c r="F83" s="19" t="n"/>
      <c r="G83" s="37" t="n"/>
      <c r="H83" s="19" t="n"/>
      <c r="I83" s="23">
        <f>IF(OR(NOT(ISNUMBER(A83)),F83="Pagato",F83="Annullato"),"",IFERROR(A83-TODAY(),""))</f>
        <v/>
      </c>
      <c r="J83" s="40">
        <f>IF(NOT(ISNUMBER(D83)),"",IF(F83="Annullato",0,IFERROR(MAX(D83-IF(ISNUMBER(E83),E83,0),0),"")))</f>
        <v/>
      </c>
      <c r="K83" s="25">
        <f>IF(A83="","",IFERROR(IF(OR(NOT(ISNUMBER(A83)),NOT(ISNUMBER(D83)),F83=""),"Dati incompleti",IF(AND(ISNUMBER(E83),E83&gt;D83),"Verificare importi",IF(AND(F83="Pagato",OR(NOT(ISNUMBER(E83)),E83&lt;D83)),"Verificare stato",IF(AND(ISNUMBER(E83),E83&gt;0,NOT(ISNUMBER(G83))),"Verificare data",IF(F83="Pagato","Chiuso",IF(F83="Annullato","Escluso",IF(A83&lt;TODAY(),"Scaduto",IF(A83-TODAY()&lt;=Parametri!$B$8,"In scadenza","Da monitorare")))))))),"Verificare dati"))</f>
        <v/>
      </c>
    </row>
    <row r="84">
      <c r="A84" s="37" t="n"/>
      <c r="B84" s="17" t="n"/>
      <c r="C84" s="17" t="n"/>
      <c r="D84" s="38" t="n"/>
      <c r="E84" s="38" t="n"/>
      <c r="F84" s="19" t="n"/>
      <c r="G84" s="37" t="n"/>
      <c r="H84" s="19" t="n"/>
      <c r="I84" s="20">
        <f>IF(OR(NOT(ISNUMBER(A84)),F84="Pagato",F84="Annullato"),"",IFERROR(A84-TODAY(),""))</f>
        <v/>
      </c>
      <c r="J84" s="39">
        <f>IF(NOT(ISNUMBER(D84)),"",IF(F84="Annullato",0,IFERROR(MAX(D84-IF(ISNUMBER(E84),E84,0),0),"")))</f>
        <v/>
      </c>
      <c r="K84" s="22">
        <f>IF(A84="","",IFERROR(IF(OR(NOT(ISNUMBER(A84)),NOT(ISNUMBER(D84)),F84=""),"Dati incompleti",IF(AND(ISNUMBER(E84),E84&gt;D84),"Verificare importi",IF(AND(F84="Pagato",OR(NOT(ISNUMBER(E84)),E84&lt;D84)),"Verificare stato",IF(AND(ISNUMBER(E84),E84&gt;0,NOT(ISNUMBER(G84))),"Verificare data",IF(F84="Pagato","Chiuso",IF(F84="Annullato","Escluso",IF(A84&lt;TODAY(),"Scaduto",IF(A84-TODAY()&lt;=Parametri!$B$8,"In scadenza","Da monitorare")))))))),"Verificare dati"))</f>
        <v/>
      </c>
    </row>
    <row r="85">
      <c r="A85" s="37" t="n"/>
      <c r="B85" s="17" t="n"/>
      <c r="C85" s="17" t="n"/>
      <c r="D85" s="38" t="n"/>
      <c r="E85" s="38" t="n"/>
      <c r="F85" s="19" t="n"/>
      <c r="G85" s="37" t="n"/>
      <c r="H85" s="19" t="n"/>
      <c r="I85" s="23">
        <f>IF(OR(NOT(ISNUMBER(A85)),F85="Pagato",F85="Annullato"),"",IFERROR(A85-TODAY(),""))</f>
        <v/>
      </c>
      <c r="J85" s="40">
        <f>IF(NOT(ISNUMBER(D85)),"",IF(F85="Annullato",0,IFERROR(MAX(D85-IF(ISNUMBER(E85),E85,0),0),"")))</f>
        <v/>
      </c>
      <c r="K85" s="25">
        <f>IF(A85="","",IFERROR(IF(OR(NOT(ISNUMBER(A85)),NOT(ISNUMBER(D85)),F85=""),"Dati incompleti",IF(AND(ISNUMBER(E85),E85&gt;D85),"Verificare importi",IF(AND(F85="Pagato",OR(NOT(ISNUMBER(E85)),E85&lt;D85)),"Verificare stato",IF(AND(ISNUMBER(E85),E85&gt;0,NOT(ISNUMBER(G85))),"Verificare data",IF(F85="Pagato","Chiuso",IF(F85="Annullato","Escluso",IF(A85&lt;TODAY(),"Scaduto",IF(A85-TODAY()&lt;=Parametri!$B$8,"In scadenza","Da monitorare")))))))),"Verificare dati"))</f>
        <v/>
      </c>
    </row>
    <row r="86">
      <c r="A86" s="37" t="n"/>
      <c r="B86" s="17" t="n"/>
      <c r="C86" s="17" t="n"/>
      <c r="D86" s="38" t="n"/>
      <c r="E86" s="38" t="n"/>
      <c r="F86" s="19" t="n"/>
      <c r="G86" s="37" t="n"/>
      <c r="H86" s="19" t="n"/>
      <c r="I86" s="20">
        <f>IF(OR(NOT(ISNUMBER(A86)),F86="Pagato",F86="Annullato"),"",IFERROR(A86-TODAY(),""))</f>
        <v/>
      </c>
      <c r="J86" s="39">
        <f>IF(NOT(ISNUMBER(D86)),"",IF(F86="Annullato",0,IFERROR(MAX(D86-IF(ISNUMBER(E86),E86,0),0),"")))</f>
        <v/>
      </c>
      <c r="K86" s="22">
        <f>IF(A86="","",IFERROR(IF(OR(NOT(ISNUMBER(A86)),NOT(ISNUMBER(D86)),F86=""),"Dati incompleti",IF(AND(ISNUMBER(E86),E86&gt;D86),"Verificare importi",IF(AND(F86="Pagato",OR(NOT(ISNUMBER(E86)),E86&lt;D86)),"Verificare stato",IF(AND(ISNUMBER(E86),E86&gt;0,NOT(ISNUMBER(G86))),"Verificare data",IF(F86="Pagato","Chiuso",IF(F86="Annullato","Escluso",IF(A86&lt;TODAY(),"Scaduto",IF(A86-TODAY()&lt;=Parametri!$B$8,"In scadenza","Da monitorare")))))))),"Verificare dati"))</f>
        <v/>
      </c>
    </row>
    <row r="87">
      <c r="A87" s="37" t="n"/>
      <c r="B87" s="17" t="n"/>
      <c r="C87" s="17" t="n"/>
      <c r="D87" s="38" t="n"/>
      <c r="E87" s="38" t="n"/>
      <c r="F87" s="19" t="n"/>
      <c r="G87" s="37" t="n"/>
      <c r="H87" s="19" t="n"/>
      <c r="I87" s="23">
        <f>IF(OR(NOT(ISNUMBER(A87)),F87="Pagato",F87="Annullato"),"",IFERROR(A87-TODAY(),""))</f>
        <v/>
      </c>
      <c r="J87" s="40">
        <f>IF(NOT(ISNUMBER(D87)),"",IF(F87="Annullato",0,IFERROR(MAX(D87-IF(ISNUMBER(E87),E87,0),0),"")))</f>
        <v/>
      </c>
      <c r="K87" s="25">
        <f>IF(A87="","",IFERROR(IF(OR(NOT(ISNUMBER(A87)),NOT(ISNUMBER(D87)),F87=""),"Dati incompleti",IF(AND(ISNUMBER(E87),E87&gt;D87),"Verificare importi",IF(AND(F87="Pagato",OR(NOT(ISNUMBER(E87)),E87&lt;D87)),"Verificare stato",IF(AND(ISNUMBER(E87),E87&gt;0,NOT(ISNUMBER(G87))),"Verificare data",IF(F87="Pagato","Chiuso",IF(F87="Annullato","Escluso",IF(A87&lt;TODAY(),"Scaduto",IF(A87-TODAY()&lt;=Parametri!$B$8,"In scadenza","Da monitorare")))))))),"Verificare dati"))</f>
        <v/>
      </c>
    </row>
    <row r="88">
      <c r="A88" s="37" t="n"/>
      <c r="B88" s="17" t="n"/>
      <c r="C88" s="17" t="n"/>
      <c r="D88" s="38" t="n"/>
      <c r="E88" s="38" t="n"/>
      <c r="F88" s="19" t="n"/>
      <c r="G88" s="37" t="n"/>
      <c r="H88" s="19" t="n"/>
      <c r="I88" s="20">
        <f>IF(OR(NOT(ISNUMBER(A88)),F88="Pagato",F88="Annullato"),"",IFERROR(A88-TODAY(),""))</f>
        <v/>
      </c>
      <c r="J88" s="39">
        <f>IF(NOT(ISNUMBER(D88)),"",IF(F88="Annullato",0,IFERROR(MAX(D88-IF(ISNUMBER(E88),E88,0),0),"")))</f>
        <v/>
      </c>
      <c r="K88" s="22">
        <f>IF(A88="","",IFERROR(IF(OR(NOT(ISNUMBER(A88)),NOT(ISNUMBER(D88)),F88=""),"Dati incompleti",IF(AND(ISNUMBER(E88),E88&gt;D88),"Verificare importi",IF(AND(F88="Pagato",OR(NOT(ISNUMBER(E88)),E88&lt;D88)),"Verificare stato",IF(AND(ISNUMBER(E88),E88&gt;0,NOT(ISNUMBER(G88))),"Verificare data",IF(F88="Pagato","Chiuso",IF(F88="Annullato","Escluso",IF(A88&lt;TODAY(),"Scaduto",IF(A88-TODAY()&lt;=Parametri!$B$8,"In scadenza","Da monitorare")))))))),"Verificare dati"))</f>
        <v/>
      </c>
    </row>
    <row r="89">
      <c r="A89" s="37" t="n"/>
      <c r="B89" s="17" t="n"/>
      <c r="C89" s="17" t="n"/>
      <c r="D89" s="38" t="n"/>
      <c r="E89" s="38" t="n"/>
      <c r="F89" s="19" t="n"/>
      <c r="G89" s="37" t="n"/>
      <c r="H89" s="19" t="n"/>
      <c r="I89" s="23">
        <f>IF(OR(NOT(ISNUMBER(A89)),F89="Pagato",F89="Annullato"),"",IFERROR(A89-TODAY(),""))</f>
        <v/>
      </c>
      <c r="J89" s="40">
        <f>IF(NOT(ISNUMBER(D89)),"",IF(F89="Annullato",0,IFERROR(MAX(D89-IF(ISNUMBER(E89),E89,0),0),"")))</f>
        <v/>
      </c>
      <c r="K89" s="25">
        <f>IF(A89="","",IFERROR(IF(OR(NOT(ISNUMBER(A89)),NOT(ISNUMBER(D89)),F89=""),"Dati incompleti",IF(AND(ISNUMBER(E89),E89&gt;D89),"Verificare importi",IF(AND(F89="Pagato",OR(NOT(ISNUMBER(E89)),E89&lt;D89)),"Verificare stato",IF(AND(ISNUMBER(E89),E89&gt;0,NOT(ISNUMBER(G89))),"Verificare data",IF(F89="Pagato","Chiuso",IF(F89="Annullato","Escluso",IF(A89&lt;TODAY(),"Scaduto",IF(A89-TODAY()&lt;=Parametri!$B$8,"In scadenza","Da monitorare")))))))),"Verificare dati"))</f>
        <v/>
      </c>
    </row>
    <row r="90">
      <c r="A90" s="37" t="n"/>
      <c r="B90" s="17" t="n"/>
      <c r="C90" s="17" t="n"/>
      <c r="D90" s="38" t="n"/>
      <c r="E90" s="38" t="n"/>
      <c r="F90" s="19" t="n"/>
      <c r="G90" s="37" t="n"/>
      <c r="H90" s="19" t="n"/>
      <c r="I90" s="20">
        <f>IF(OR(NOT(ISNUMBER(A90)),F90="Pagato",F90="Annullato"),"",IFERROR(A90-TODAY(),""))</f>
        <v/>
      </c>
      <c r="J90" s="39">
        <f>IF(NOT(ISNUMBER(D90)),"",IF(F90="Annullato",0,IFERROR(MAX(D90-IF(ISNUMBER(E90),E90,0),0),"")))</f>
        <v/>
      </c>
      <c r="K90" s="22">
        <f>IF(A90="","",IFERROR(IF(OR(NOT(ISNUMBER(A90)),NOT(ISNUMBER(D90)),F90=""),"Dati incompleti",IF(AND(ISNUMBER(E90),E90&gt;D90),"Verificare importi",IF(AND(F90="Pagato",OR(NOT(ISNUMBER(E90)),E90&lt;D90)),"Verificare stato",IF(AND(ISNUMBER(E90),E90&gt;0,NOT(ISNUMBER(G90))),"Verificare data",IF(F90="Pagato","Chiuso",IF(F90="Annullato","Escluso",IF(A90&lt;TODAY(),"Scaduto",IF(A90-TODAY()&lt;=Parametri!$B$8,"In scadenza","Da monitorare")))))))),"Verificare dati"))</f>
        <v/>
      </c>
    </row>
    <row r="91">
      <c r="A91" s="37" t="n"/>
      <c r="B91" s="17" t="n"/>
      <c r="C91" s="17" t="n"/>
      <c r="D91" s="38" t="n"/>
      <c r="E91" s="38" t="n"/>
      <c r="F91" s="19" t="n"/>
      <c r="G91" s="37" t="n"/>
      <c r="H91" s="19" t="n"/>
      <c r="I91" s="23">
        <f>IF(OR(NOT(ISNUMBER(A91)),F91="Pagato",F91="Annullato"),"",IFERROR(A91-TODAY(),""))</f>
        <v/>
      </c>
      <c r="J91" s="40">
        <f>IF(NOT(ISNUMBER(D91)),"",IF(F91="Annullato",0,IFERROR(MAX(D91-IF(ISNUMBER(E91),E91,0),0),"")))</f>
        <v/>
      </c>
      <c r="K91" s="25">
        <f>IF(A91="","",IFERROR(IF(OR(NOT(ISNUMBER(A91)),NOT(ISNUMBER(D91)),F91=""),"Dati incompleti",IF(AND(ISNUMBER(E91),E91&gt;D91),"Verificare importi",IF(AND(F91="Pagato",OR(NOT(ISNUMBER(E91)),E91&lt;D91)),"Verificare stato",IF(AND(ISNUMBER(E91),E91&gt;0,NOT(ISNUMBER(G91))),"Verificare data",IF(F91="Pagato","Chiuso",IF(F91="Annullato","Escluso",IF(A91&lt;TODAY(),"Scaduto",IF(A91-TODAY()&lt;=Parametri!$B$8,"In scadenza","Da monitorare")))))))),"Verificare dati"))</f>
        <v/>
      </c>
    </row>
    <row r="92">
      <c r="A92" s="37" t="n"/>
      <c r="B92" s="17" t="n"/>
      <c r="C92" s="17" t="n"/>
      <c r="D92" s="38" t="n"/>
      <c r="E92" s="38" t="n"/>
      <c r="F92" s="19" t="n"/>
      <c r="G92" s="37" t="n"/>
      <c r="H92" s="19" t="n"/>
      <c r="I92" s="20">
        <f>IF(OR(NOT(ISNUMBER(A92)),F92="Pagato",F92="Annullato"),"",IFERROR(A92-TODAY(),""))</f>
        <v/>
      </c>
      <c r="J92" s="39">
        <f>IF(NOT(ISNUMBER(D92)),"",IF(F92="Annullato",0,IFERROR(MAX(D92-IF(ISNUMBER(E92),E92,0),0),"")))</f>
        <v/>
      </c>
      <c r="K92" s="22">
        <f>IF(A92="","",IFERROR(IF(OR(NOT(ISNUMBER(A92)),NOT(ISNUMBER(D92)),F92=""),"Dati incompleti",IF(AND(ISNUMBER(E92),E92&gt;D92),"Verificare importi",IF(AND(F92="Pagato",OR(NOT(ISNUMBER(E92)),E92&lt;D92)),"Verificare stato",IF(AND(ISNUMBER(E92),E92&gt;0,NOT(ISNUMBER(G92))),"Verificare data",IF(F92="Pagato","Chiuso",IF(F92="Annullato","Escluso",IF(A92&lt;TODAY(),"Scaduto",IF(A92-TODAY()&lt;=Parametri!$B$8,"In scadenza","Da monitorare")))))))),"Verificare dati"))</f>
        <v/>
      </c>
    </row>
    <row r="93">
      <c r="A93" s="37" t="n"/>
      <c r="B93" s="17" t="n"/>
      <c r="C93" s="17" t="n"/>
      <c r="D93" s="38" t="n"/>
      <c r="E93" s="38" t="n"/>
      <c r="F93" s="19" t="n"/>
      <c r="G93" s="37" t="n"/>
      <c r="H93" s="19" t="n"/>
      <c r="I93" s="23">
        <f>IF(OR(NOT(ISNUMBER(A93)),F93="Pagato",F93="Annullato"),"",IFERROR(A93-TODAY(),""))</f>
        <v/>
      </c>
      <c r="J93" s="40">
        <f>IF(NOT(ISNUMBER(D93)),"",IF(F93="Annullato",0,IFERROR(MAX(D93-IF(ISNUMBER(E93),E93,0),0),"")))</f>
        <v/>
      </c>
      <c r="K93" s="25">
        <f>IF(A93="","",IFERROR(IF(OR(NOT(ISNUMBER(A93)),NOT(ISNUMBER(D93)),F93=""),"Dati incompleti",IF(AND(ISNUMBER(E93),E93&gt;D93),"Verificare importi",IF(AND(F93="Pagato",OR(NOT(ISNUMBER(E93)),E93&lt;D93)),"Verificare stato",IF(AND(ISNUMBER(E93),E93&gt;0,NOT(ISNUMBER(G93))),"Verificare data",IF(F93="Pagato","Chiuso",IF(F93="Annullato","Escluso",IF(A93&lt;TODAY(),"Scaduto",IF(A93-TODAY()&lt;=Parametri!$B$8,"In scadenza","Da monitorare")))))))),"Verificare dati"))</f>
        <v/>
      </c>
    </row>
    <row r="94">
      <c r="A94" s="37" t="n"/>
      <c r="B94" s="17" t="n"/>
      <c r="C94" s="17" t="n"/>
      <c r="D94" s="38" t="n"/>
      <c r="E94" s="38" t="n"/>
      <c r="F94" s="19" t="n"/>
      <c r="G94" s="37" t="n"/>
      <c r="H94" s="19" t="n"/>
      <c r="I94" s="20">
        <f>IF(OR(NOT(ISNUMBER(A94)),F94="Pagato",F94="Annullato"),"",IFERROR(A94-TODAY(),""))</f>
        <v/>
      </c>
      <c r="J94" s="39">
        <f>IF(NOT(ISNUMBER(D94)),"",IF(F94="Annullato",0,IFERROR(MAX(D94-IF(ISNUMBER(E94),E94,0),0),"")))</f>
        <v/>
      </c>
      <c r="K94" s="22">
        <f>IF(A94="","",IFERROR(IF(OR(NOT(ISNUMBER(A94)),NOT(ISNUMBER(D94)),F94=""),"Dati incompleti",IF(AND(ISNUMBER(E94),E94&gt;D94),"Verificare importi",IF(AND(F94="Pagato",OR(NOT(ISNUMBER(E94)),E94&lt;D94)),"Verificare stato",IF(AND(ISNUMBER(E94),E94&gt;0,NOT(ISNUMBER(G94))),"Verificare data",IF(F94="Pagato","Chiuso",IF(F94="Annullato","Escluso",IF(A94&lt;TODAY(),"Scaduto",IF(A94-TODAY()&lt;=Parametri!$B$8,"In scadenza","Da monitorare")))))))),"Verificare dati"))</f>
        <v/>
      </c>
    </row>
    <row r="95">
      <c r="A95" s="37" t="n"/>
      <c r="B95" s="17" t="n"/>
      <c r="C95" s="17" t="n"/>
      <c r="D95" s="38" t="n"/>
      <c r="E95" s="38" t="n"/>
      <c r="F95" s="19" t="n"/>
      <c r="G95" s="37" t="n"/>
      <c r="H95" s="19" t="n"/>
      <c r="I95" s="23">
        <f>IF(OR(NOT(ISNUMBER(A95)),F95="Pagato",F95="Annullato"),"",IFERROR(A95-TODAY(),""))</f>
        <v/>
      </c>
      <c r="J95" s="40">
        <f>IF(NOT(ISNUMBER(D95)),"",IF(F95="Annullato",0,IFERROR(MAX(D95-IF(ISNUMBER(E95),E95,0),0),"")))</f>
        <v/>
      </c>
      <c r="K95" s="25">
        <f>IF(A95="","",IFERROR(IF(OR(NOT(ISNUMBER(A95)),NOT(ISNUMBER(D95)),F95=""),"Dati incompleti",IF(AND(ISNUMBER(E95),E95&gt;D95),"Verificare importi",IF(AND(F95="Pagato",OR(NOT(ISNUMBER(E95)),E95&lt;D95)),"Verificare stato",IF(AND(ISNUMBER(E95),E95&gt;0,NOT(ISNUMBER(G95))),"Verificare data",IF(F95="Pagato","Chiuso",IF(F95="Annullato","Escluso",IF(A95&lt;TODAY(),"Scaduto",IF(A95-TODAY()&lt;=Parametri!$B$8,"In scadenza","Da monitorare")))))))),"Verificare dati"))</f>
        <v/>
      </c>
    </row>
    <row r="96">
      <c r="A96" s="37" t="n"/>
      <c r="B96" s="17" t="n"/>
      <c r="C96" s="17" t="n"/>
      <c r="D96" s="38" t="n"/>
      <c r="E96" s="38" t="n"/>
      <c r="F96" s="19" t="n"/>
      <c r="G96" s="37" t="n"/>
      <c r="H96" s="19" t="n"/>
      <c r="I96" s="20">
        <f>IF(OR(NOT(ISNUMBER(A96)),F96="Pagato",F96="Annullato"),"",IFERROR(A96-TODAY(),""))</f>
        <v/>
      </c>
      <c r="J96" s="39">
        <f>IF(NOT(ISNUMBER(D96)),"",IF(F96="Annullato",0,IFERROR(MAX(D96-IF(ISNUMBER(E96),E96,0),0),"")))</f>
        <v/>
      </c>
      <c r="K96" s="22">
        <f>IF(A96="","",IFERROR(IF(OR(NOT(ISNUMBER(A96)),NOT(ISNUMBER(D96)),F96=""),"Dati incompleti",IF(AND(ISNUMBER(E96),E96&gt;D96),"Verificare importi",IF(AND(F96="Pagato",OR(NOT(ISNUMBER(E96)),E96&lt;D96)),"Verificare stato",IF(AND(ISNUMBER(E96),E96&gt;0,NOT(ISNUMBER(G96))),"Verificare data",IF(F96="Pagato","Chiuso",IF(F96="Annullato","Escluso",IF(A96&lt;TODAY(),"Scaduto",IF(A96-TODAY()&lt;=Parametri!$B$8,"In scadenza","Da monitorare")))))))),"Verificare dati"))</f>
        <v/>
      </c>
    </row>
    <row r="97">
      <c r="A97" s="37" t="n"/>
      <c r="B97" s="17" t="n"/>
      <c r="C97" s="17" t="n"/>
      <c r="D97" s="38" t="n"/>
      <c r="E97" s="38" t="n"/>
      <c r="F97" s="19" t="n"/>
      <c r="G97" s="37" t="n"/>
      <c r="H97" s="19" t="n"/>
      <c r="I97" s="23">
        <f>IF(OR(NOT(ISNUMBER(A97)),F97="Pagato",F97="Annullato"),"",IFERROR(A97-TODAY(),""))</f>
        <v/>
      </c>
      <c r="J97" s="40">
        <f>IF(NOT(ISNUMBER(D97)),"",IF(F97="Annullato",0,IFERROR(MAX(D97-IF(ISNUMBER(E97),E97,0),0),"")))</f>
        <v/>
      </c>
      <c r="K97" s="25">
        <f>IF(A97="","",IFERROR(IF(OR(NOT(ISNUMBER(A97)),NOT(ISNUMBER(D97)),F97=""),"Dati incompleti",IF(AND(ISNUMBER(E97),E97&gt;D97),"Verificare importi",IF(AND(F97="Pagato",OR(NOT(ISNUMBER(E97)),E97&lt;D97)),"Verificare stato",IF(AND(ISNUMBER(E97),E97&gt;0,NOT(ISNUMBER(G97))),"Verificare data",IF(F97="Pagato","Chiuso",IF(F97="Annullato","Escluso",IF(A97&lt;TODAY(),"Scaduto",IF(A97-TODAY()&lt;=Parametri!$B$8,"In scadenza","Da monitorare")))))))),"Verificare dati"))</f>
        <v/>
      </c>
    </row>
    <row r="98">
      <c r="A98" s="37" t="n"/>
      <c r="B98" s="17" t="n"/>
      <c r="C98" s="17" t="n"/>
      <c r="D98" s="38" t="n"/>
      <c r="E98" s="38" t="n"/>
      <c r="F98" s="19" t="n"/>
      <c r="G98" s="37" t="n"/>
      <c r="H98" s="19" t="n"/>
      <c r="I98" s="20">
        <f>IF(OR(NOT(ISNUMBER(A98)),F98="Pagato",F98="Annullato"),"",IFERROR(A98-TODAY(),""))</f>
        <v/>
      </c>
      <c r="J98" s="39">
        <f>IF(NOT(ISNUMBER(D98)),"",IF(F98="Annullato",0,IFERROR(MAX(D98-IF(ISNUMBER(E98),E98,0),0),"")))</f>
        <v/>
      </c>
      <c r="K98" s="22">
        <f>IF(A98="","",IFERROR(IF(OR(NOT(ISNUMBER(A98)),NOT(ISNUMBER(D98)),F98=""),"Dati incompleti",IF(AND(ISNUMBER(E98),E98&gt;D98),"Verificare importi",IF(AND(F98="Pagato",OR(NOT(ISNUMBER(E98)),E98&lt;D98)),"Verificare stato",IF(AND(ISNUMBER(E98),E98&gt;0,NOT(ISNUMBER(G98))),"Verificare data",IF(F98="Pagato","Chiuso",IF(F98="Annullato","Escluso",IF(A98&lt;TODAY(),"Scaduto",IF(A98-TODAY()&lt;=Parametri!$B$8,"In scadenza","Da monitorare")))))))),"Verificare dati"))</f>
        <v/>
      </c>
    </row>
    <row r="99">
      <c r="A99" s="37" t="n"/>
      <c r="B99" s="17" t="n"/>
      <c r="C99" s="17" t="n"/>
      <c r="D99" s="38" t="n"/>
      <c r="E99" s="38" t="n"/>
      <c r="F99" s="19" t="n"/>
      <c r="G99" s="37" t="n"/>
      <c r="H99" s="19" t="n"/>
      <c r="I99" s="23">
        <f>IF(OR(NOT(ISNUMBER(A99)),F99="Pagato",F99="Annullato"),"",IFERROR(A99-TODAY(),""))</f>
        <v/>
      </c>
      <c r="J99" s="40">
        <f>IF(NOT(ISNUMBER(D99)),"",IF(F99="Annullato",0,IFERROR(MAX(D99-IF(ISNUMBER(E99),E99,0),0),"")))</f>
        <v/>
      </c>
      <c r="K99" s="25">
        <f>IF(A99="","",IFERROR(IF(OR(NOT(ISNUMBER(A99)),NOT(ISNUMBER(D99)),F99=""),"Dati incompleti",IF(AND(ISNUMBER(E99),E99&gt;D99),"Verificare importi",IF(AND(F99="Pagato",OR(NOT(ISNUMBER(E99)),E99&lt;D99)),"Verificare stato",IF(AND(ISNUMBER(E99),E99&gt;0,NOT(ISNUMBER(G99))),"Verificare data",IF(F99="Pagato","Chiuso",IF(F99="Annullato","Escluso",IF(A99&lt;TODAY(),"Scaduto",IF(A99-TODAY()&lt;=Parametri!$B$8,"In scadenza","Da monitorare")))))))),"Verificare dati"))</f>
        <v/>
      </c>
    </row>
    <row r="100">
      <c r="A100" s="37" t="n"/>
      <c r="B100" s="17" t="n"/>
      <c r="C100" s="17" t="n"/>
      <c r="D100" s="38" t="n"/>
      <c r="E100" s="38" t="n"/>
      <c r="F100" s="19" t="n"/>
      <c r="G100" s="37" t="n"/>
      <c r="H100" s="19" t="n"/>
      <c r="I100" s="20">
        <f>IF(OR(NOT(ISNUMBER(A100)),F100="Pagato",F100="Annullato"),"",IFERROR(A100-TODAY(),""))</f>
        <v/>
      </c>
      <c r="J100" s="39">
        <f>IF(NOT(ISNUMBER(D100)),"",IF(F100="Annullato",0,IFERROR(MAX(D100-IF(ISNUMBER(E100),E100,0),0),"")))</f>
        <v/>
      </c>
      <c r="K100" s="22">
        <f>IF(A100="","",IFERROR(IF(OR(NOT(ISNUMBER(A100)),NOT(ISNUMBER(D100)),F100=""),"Dati incompleti",IF(AND(ISNUMBER(E100),E100&gt;D100),"Verificare importi",IF(AND(F100="Pagato",OR(NOT(ISNUMBER(E100)),E100&lt;D100)),"Verificare stato",IF(AND(ISNUMBER(E100),E100&gt;0,NOT(ISNUMBER(G100))),"Verificare data",IF(F100="Pagato","Chiuso",IF(F100="Annullato","Escluso",IF(A100&lt;TODAY(),"Scaduto",IF(A100-TODAY()&lt;=Parametri!$B$8,"In scadenza","Da monitorare")))))))),"Verificare dati"))</f>
        <v/>
      </c>
    </row>
    <row r="101">
      <c r="A101" s="37" t="n"/>
      <c r="B101" s="17" t="n"/>
      <c r="C101" s="17" t="n"/>
      <c r="D101" s="38" t="n"/>
      <c r="E101" s="38" t="n"/>
      <c r="F101" s="19" t="n"/>
      <c r="G101" s="37" t="n"/>
      <c r="H101" s="19" t="n"/>
      <c r="I101" s="23">
        <f>IF(OR(NOT(ISNUMBER(A101)),F101="Pagato",F101="Annullato"),"",IFERROR(A101-TODAY(),""))</f>
        <v/>
      </c>
      <c r="J101" s="40">
        <f>IF(NOT(ISNUMBER(D101)),"",IF(F101="Annullato",0,IFERROR(MAX(D101-IF(ISNUMBER(E101),E101,0),0),"")))</f>
        <v/>
      </c>
      <c r="K101" s="25">
        <f>IF(A101="","",IFERROR(IF(OR(NOT(ISNUMBER(A101)),NOT(ISNUMBER(D101)),F101=""),"Dati incompleti",IF(AND(ISNUMBER(E101),E101&gt;D101),"Verificare importi",IF(AND(F101="Pagato",OR(NOT(ISNUMBER(E101)),E101&lt;D101)),"Verificare stato",IF(AND(ISNUMBER(E101),E101&gt;0,NOT(ISNUMBER(G101))),"Verificare data",IF(F101="Pagato","Chiuso",IF(F101="Annullato","Escluso",IF(A101&lt;TODAY(),"Scaduto",IF(A101-TODAY()&lt;=Parametri!$B$8,"In scadenza","Da monitorare")))))))),"Verificare dati"))</f>
        <v/>
      </c>
    </row>
    <row r="102">
      <c r="A102" s="37" t="n"/>
      <c r="B102" s="17" t="n"/>
      <c r="C102" s="17" t="n"/>
      <c r="D102" s="38" t="n"/>
      <c r="E102" s="38" t="n"/>
      <c r="F102" s="19" t="n"/>
      <c r="G102" s="37" t="n"/>
      <c r="H102" s="19" t="n"/>
      <c r="I102" s="20">
        <f>IF(OR(NOT(ISNUMBER(A102)),F102="Pagato",F102="Annullato"),"",IFERROR(A102-TODAY(),""))</f>
        <v/>
      </c>
      <c r="J102" s="39">
        <f>IF(NOT(ISNUMBER(D102)),"",IF(F102="Annullato",0,IFERROR(MAX(D102-IF(ISNUMBER(E102),E102,0),0),"")))</f>
        <v/>
      </c>
      <c r="K102" s="22">
        <f>IF(A102="","",IFERROR(IF(OR(NOT(ISNUMBER(A102)),NOT(ISNUMBER(D102)),F102=""),"Dati incompleti",IF(AND(ISNUMBER(E102),E102&gt;D102),"Verificare importi",IF(AND(F102="Pagato",OR(NOT(ISNUMBER(E102)),E102&lt;D102)),"Verificare stato",IF(AND(ISNUMBER(E102),E102&gt;0,NOT(ISNUMBER(G102))),"Verificare data",IF(F102="Pagato","Chiuso",IF(F102="Annullato","Escluso",IF(A102&lt;TODAY(),"Scaduto",IF(A102-TODAY()&lt;=Parametri!$B$8,"In scadenza","Da monitorare")))))))),"Verificare dati"))</f>
        <v/>
      </c>
    </row>
    <row r="103">
      <c r="A103" s="37" t="n"/>
      <c r="B103" s="17" t="n"/>
      <c r="C103" s="17" t="n"/>
      <c r="D103" s="38" t="n"/>
      <c r="E103" s="38" t="n"/>
      <c r="F103" s="19" t="n"/>
      <c r="G103" s="37" t="n"/>
      <c r="H103" s="19" t="n"/>
      <c r="I103" s="23">
        <f>IF(OR(NOT(ISNUMBER(A103)),F103="Pagato",F103="Annullato"),"",IFERROR(A103-TODAY(),""))</f>
        <v/>
      </c>
      <c r="J103" s="40">
        <f>IF(NOT(ISNUMBER(D103)),"",IF(F103="Annullato",0,IFERROR(MAX(D103-IF(ISNUMBER(E103),E103,0),0),"")))</f>
        <v/>
      </c>
      <c r="K103" s="25">
        <f>IF(A103="","",IFERROR(IF(OR(NOT(ISNUMBER(A103)),NOT(ISNUMBER(D103)),F103=""),"Dati incompleti",IF(AND(ISNUMBER(E103),E103&gt;D103),"Verificare importi",IF(AND(F103="Pagato",OR(NOT(ISNUMBER(E103)),E103&lt;D103)),"Verificare stato",IF(AND(ISNUMBER(E103),E103&gt;0,NOT(ISNUMBER(G103))),"Verificare data",IF(F103="Pagato","Chiuso",IF(F103="Annullato","Escluso",IF(A103&lt;TODAY(),"Scaduto",IF(A103-TODAY()&lt;=Parametri!$B$8,"In scadenza","Da monitorare")))))))),"Verificare dati"))</f>
        <v/>
      </c>
    </row>
  </sheetData>
  <autoFilter ref="A3:K103"/>
  <mergeCells count="1">
    <mergeCell ref="A1:K1"/>
  </mergeCells>
  <conditionalFormatting sqref="A4:A103">
    <cfRule type="expression" priority="1" dxfId="0">
      <formula>AND(ISNUMBER($A4),$A4&lt;TODAY(),$F4&lt;&gt;"Pagato",$F4&lt;&gt;"Annullato")</formula>
    </cfRule>
  </conditionalFormatting>
  <conditionalFormatting sqref="K4:K103">
    <cfRule type="expression" priority="2" dxfId="0">
      <formula>OR($K4="Scaduto",$K4="Verificare importi",$K4="Verificare stato",$K4="Verificare data",$K4="Verificare dati",$K4="Dati incompleti")</formula>
    </cfRule>
    <cfRule type="expression" priority="3" dxfId="1">
      <formula>$K4="In scadenza"</formula>
    </cfRule>
    <cfRule type="expression" priority="4" dxfId="2">
      <formula>$K4="Chiuso"</formula>
    </cfRule>
  </conditionalFormatting>
  <dataValidations count="4">
    <dataValidation sqref="A4:A103 G4:G103" showDropDown="0" showInputMessage="1" showErrorMessage="1" allowBlank="0" errorTitle="Data non ammessa" error="Inserire una data compresa nei limiti indicati nel foglio Parametri." promptTitle="Controllo della data" prompt="Usare il formato GG/MM/AAAA e verificare la scadenza." type="date" operator="between">
      <formula1>INDIRECT("'Parametri'!$B$5")</formula1>
      <formula2>INDIRECT("'Parametri'!$B$6")</formula2>
    </dataValidation>
    <dataValidation sqref="D4:E103" showDropDown="0" showInputMessage="1" showErrorMessage="1" allowBlank="0" errorTitle="Importo non ammesso" error="Inserire un importo non negativo entro il limite modificabile." promptTitle="Importo in euro" prompt="Inserire solo un valore numerico; lasciare vuoto se non ancora noto." type="decimal" operator="between">
      <formula1>0</formula1>
      <formula2>INDIRECT("'Parametri'!$B$7")</formula2>
    </dataValidation>
    <dataValidation sqref="F4:F103" showDropDown="0" showInputMessage="0" showErrorMessage="1" allowBlank="0" errorTitle="Stato non ammesso" error="Selezionare uno degli stati disponibili nell’elenco." type="list">
      <formula1>"Da pagare,Parziale,Pagato,Annullato"</formula1>
    </dataValidation>
    <dataValidation sqref="H4:H103" showDropDown="0" showInputMessage="0" showErrorMessage="1" allowBlank="0" errorTitle="Responsabile non ammesso" error="Selezionare un responsabile dall’elenco modificabile nel foglio Parametri." type="list">
      <formula1>INDIRECT("'Parametri'!$C$12:$C$15")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5" customWidth="1" min="2" max="2"/>
    <col width="28" customWidth="1" min="3" max="3"/>
    <col width="39" customWidth="1" min="4" max="4"/>
  </cols>
  <sheetData>
    <row r="1" ht="28" customHeight="1">
      <c r="A1" s="1" t="inlineStr">
        <is>
          <t>Parametri e liste dello scadenziario</t>
        </is>
      </c>
      <c r="B1" s="30" t="n"/>
      <c r="C1" s="30" t="n"/>
      <c r="D1" s="31" t="n"/>
    </row>
    <row r="2" ht="22" customHeight="1">
      <c r="A2" s="15" t="inlineStr">
        <is>
          <t>Le ipotesi color crema sono modificabili; verificare che restino coerenti con l’organizzazione scelta.</t>
        </is>
      </c>
    </row>
    <row r="3">
      <c r="A3" s="3" t="inlineStr">
        <is>
          <t>Parametro</t>
        </is>
      </c>
      <c r="B3" s="3" t="inlineStr">
        <is>
          <t>Valore</t>
        </is>
      </c>
      <c r="C3" s="3" t="inlineStr">
        <is>
          <t>Unità o utilizzo</t>
        </is>
      </c>
      <c r="D3" s="3" t="inlineStr">
        <is>
          <t>Nota</t>
        </is>
      </c>
    </row>
    <row r="4">
      <c r="A4" s="22" t="inlineStr">
        <is>
          <t>Data matrimonio indicativa</t>
        </is>
      </c>
      <c r="B4" s="41" t="n">
        <v>46558</v>
      </c>
      <c r="C4" s="22" t="inlineStr">
        <is>
          <t>GG/MM/AAAA</t>
        </is>
      </c>
      <c r="D4" s="22" t="inlineStr">
        <is>
          <t>Ipotesi organizzativa modificabile</t>
        </is>
      </c>
    </row>
    <row r="5">
      <c r="A5" s="25" t="inlineStr">
        <is>
          <t>Data minima ammessa</t>
        </is>
      </c>
      <c r="B5" s="41" t="n">
        <v>45911</v>
      </c>
      <c r="C5" s="25" t="inlineStr">
        <is>
          <t>GG/MM/AAAA</t>
        </is>
      </c>
      <c r="D5" s="25" t="inlineStr">
        <is>
          <t>Limite per le date del registro</t>
        </is>
      </c>
    </row>
    <row r="6">
      <c r="A6" s="22" t="inlineStr">
        <is>
          <t>Data massima ammessa</t>
        </is>
      </c>
      <c r="B6" s="41" t="n">
        <v>46923</v>
      </c>
      <c r="C6" s="22" t="inlineStr">
        <is>
          <t>GG/MM/AAAA</t>
        </is>
      </c>
      <c r="D6" s="22" t="inlineStr">
        <is>
          <t>Limite per le date del registro</t>
        </is>
      </c>
    </row>
    <row r="7">
      <c r="A7" s="25" t="inlineStr">
        <is>
          <t>Importo massimo per singola voce</t>
        </is>
      </c>
      <c r="B7" s="42" t="n">
        <v>100000</v>
      </c>
      <c r="C7" s="25" t="inlineStr">
        <is>
          <t>euro (€)</t>
        </is>
      </c>
      <c r="D7" s="25" t="inlineStr">
        <is>
          <t>Limite di controllo modificabile</t>
        </is>
      </c>
    </row>
    <row r="8">
      <c r="A8" s="22" t="inlineStr">
        <is>
          <t>Soglia avviso</t>
        </is>
      </c>
      <c r="B8" s="28" t="n">
        <v>30</v>
      </c>
      <c r="C8" s="22" t="inlineStr">
        <is>
          <t>giorni</t>
        </is>
      </c>
      <c r="D8" s="22" t="inlineStr">
        <is>
          <t>Intervallo per l’avviso In scadenza</t>
        </is>
      </c>
    </row>
    <row r="9"/>
    <row r="10"/>
    <row r="11">
      <c r="A11" s="3" t="inlineStr">
        <is>
          <t>Stato ammesso</t>
        </is>
      </c>
      <c r="B11" s="3" t="inlineStr">
        <is>
          <t>Significato nel file</t>
        </is>
      </c>
      <c r="C11" s="3" t="inlineStr">
        <is>
          <t>Responsabile ammesso</t>
        </is>
      </c>
      <c r="D11" s="3" t="inlineStr">
        <is>
          <t>Impiego fittizio</t>
        </is>
      </c>
    </row>
    <row r="12">
      <c r="A12" s="22" t="inlineStr">
        <is>
          <t>Da pagare</t>
        </is>
      </c>
      <c r="B12" s="22" t="inlineStr">
        <is>
          <t>Nessun versamento registrato</t>
        </is>
      </c>
      <c r="C12" s="29" t="inlineStr">
        <is>
          <t>Referente fittizio A</t>
        </is>
      </c>
      <c r="D12" s="22" t="inlineStr">
        <is>
          <t>Coordinamento generale fittizio</t>
        </is>
      </c>
    </row>
    <row r="13">
      <c r="A13" s="25" t="inlineStr">
        <is>
          <t>Parziale</t>
        </is>
      </c>
      <c r="B13" s="25" t="inlineStr">
        <is>
          <t>Versamento inferiore al previsto</t>
        </is>
      </c>
      <c r="C13" s="29" t="inlineStr">
        <is>
          <t>Referente fittizio B</t>
        </is>
      </c>
      <c r="D13" s="25" t="inlineStr">
        <is>
          <t>Controllo scadenze fittizio</t>
        </is>
      </c>
    </row>
    <row r="14">
      <c r="A14" s="22" t="inlineStr">
        <is>
          <t>Pagato</t>
        </is>
      </c>
      <c r="B14" s="22" t="inlineStr">
        <is>
          <t>Voce indicata come saldata</t>
        </is>
      </c>
      <c r="C14" s="29" t="inlineStr">
        <is>
          <t>Referente fittizio C</t>
        </is>
      </c>
      <c r="D14" s="22" t="inlineStr">
        <is>
          <t>Verifica documentale fittizia</t>
        </is>
      </c>
    </row>
    <row r="15">
      <c r="A15" s="25" t="inlineStr">
        <is>
          <t>Annullato</t>
        </is>
      </c>
      <c r="B15" s="25" t="inlineStr">
        <is>
          <t>Voce esclusa dai totali previsti</t>
        </is>
      </c>
      <c r="C15" s="29" t="inlineStr">
        <is>
          <t>Referente fittizio D</t>
        </is>
      </c>
      <c r="D15" s="25" t="inlineStr">
        <is>
          <t>Supporto organizzativo fittizio</t>
        </is>
      </c>
    </row>
  </sheetData>
  <mergeCells count="1">
    <mergeCell ref="A1:D1"/>
  </mergeCells>
  <dataValidations count="3">
    <dataValidation sqref="B4:B6" showDropDown="0" showInputMessage="0" showErrorMessage="1" allowBlank="0" errorTitle="Data parametro non ammessa" error="Inserire una data coerente con l’orizzonte organizzativo." type="date" operator="between">
      <formula1>DATE(YEAR(TODAY())-1,1,1)</formula1>
      <formula2>DATE(YEAR(TODAY())+4,12,31)</formula2>
    </dataValidation>
    <dataValidation sqref="B7" showDropDown="0" showInputMessage="0" showErrorMessage="1" allowBlank="0" errorTitle="Limite non ammesso" error="Inserire un importo compreso tra zero e un milione di euro." type="decimal" operator="between">
      <formula1>0</formula1>
      <formula2>1000000</formula2>
    </dataValidation>
    <dataValidation sqref="B8" showDropDown="0" showInputMessage="0" showErrorMessage="1" allowBlank="0" errorTitle="Numero di giorni non ammesso" error="Inserire un numero intero compreso tra 0 e 365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2026-09-11T13:53:34Z</dcterms:created>
  <dcterms:modified xmlns:dcterms="http://purl.org/dc/terms/" xmlns:xsi="http://www.w3.org/2001/XMLSchema-instance" xsi:type="dcterms:W3CDTF">2026-09-11T13:53:35+00:00Z</dcterms:modified>
</cp:coreProperties>
</file>