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IPOTESI" sheetId="2" state="visible" r:id="rId2"/>
    <sheet xmlns:r="http://schemas.openxmlformats.org/officeDocument/2006/relationships" name="SCENARI" sheetId="3" state="visible" r:id="rId3"/>
  </sheets>
  <definedNames>
    <definedName name="_xlnm._FilterDatabase" localSheetId="2" hidden="1">'SCENARI'!$A$1:$P$151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;-€ #,##0.00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FFFFFF"/>
      <sz val="10"/>
    </font>
    <font>
      <name val="Aptos"/>
      <color rgb="002F2528"/>
      <sz val="10"/>
    </font>
    <font>
      <name val="Aptos"/>
      <b val="1"/>
      <color rgb="002F2528"/>
      <sz val="10"/>
    </font>
  </fonts>
  <fills count="8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FFF"/>
      </patternFill>
    </fill>
    <fill>
      <patternFill patternType="solid">
        <fgColor rgb="00F8F1EE"/>
      </patternFill>
    </fill>
    <fill>
      <patternFill patternType="solid">
        <fgColor rgb="00C56F62"/>
      </patternFill>
    </fill>
    <fill>
      <patternFill patternType="solid">
        <fgColor rgb="00FFF7E9"/>
      </patternFill>
    </fill>
  </fills>
  <borders count="5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top" wrapText="1"/>
    </xf>
    <xf numFmtId="164" fontId="3" fillId="7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1" fontId="3" fillId="7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5B2038"/>
        <sz val="10"/>
      </font>
      <fill>
        <patternFill patternType="solid">
          <fgColor rgb="00F4E3A1"/>
        </patternFill>
      </fill>
    </dxf>
    <dxf>
      <font>
        <name val="Aptos"/>
        <b val="1"/>
        <color rgb="002F2528"/>
        <sz val="10"/>
      </font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B1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66" customWidth="1" min="2" max="2"/>
  </cols>
  <sheetData>
    <row r="1" ht="28" customHeight="1">
      <c r="A1" s="1" t="inlineStr">
        <is>
          <t>SIMULATORE BUDGET PER NUMERO INVITATI</t>
        </is>
      </c>
      <c r="B1" s="27" t="n"/>
    </row>
    <row r="2"/>
    <row r="3">
      <c r="A3" s="2" t="inlineStr">
        <is>
          <t>Scenario selezionato</t>
        </is>
      </c>
      <c r="B3" s="3">
        <f>IPOTESI!$B$13</f>
        <v/>
      </c>
    </row>
    <row r="4">
      <c r="A4" s="2" t="inlineStr">
        <is>
          <t>Totale stimato</t>
        </is>
      </c>
      <c r="B4" s="4">
        <f>IF(IPOTESI!$B$14="","",IPOTESI!$B$14)</f>
        <v/>
      </c>
    </row>
    <row r="5">
      <c r="A5" s="2" t="inlineStr">
        <is>
          <t>Margine rispetto al budget</t>
        </is>
      </c>
      <c r="B5" s="5">
        <f>IF(IPOTESI!$B$15="","",IPOTESI!$B$15)</f>
        <v/>
      </c>
    </row>
    <row r="6">
      <c r="A6" s="2" t="inlineStr">
        <is>
          <t>Stato budget</t>
        </is>
      </c>
      <c r="B6" s="6">
        <f>IF(IPOTESI!$B$12&lt;&gt;"Selezione valida","",IFERROR(INDEX(SCENARI!$M$2:$M$151,MATCH("Sì",SCENARI!$O$2:$O$151,0)),""))</f>
        <v/>
      </c>
    </row>
    <row r="7">
      <c r="A7" s="2" t="inlineStr">
        <is>
          <t>Stato capienza</t>
        </is>
      </c>
      <c r="B7" s="3">
        <f>IF(IPOTESI!$B$12&lt;&gt;"Selezione valida","",IFERROR(INDEX(SCENARI!$N$2:$N$151,MATCH("Sì",SCENARI!$O$2:$O$151,0)),""))</f>
        <v/>
      </c>
    </row>
    <row r="8">
      <c r="A8" s="2" t="inlineStr">
        <is>
          <t>Esito decisione</t>
        </is>
      </c>
      <c r="B8" s="7">
        <f>IF(IPOTESI!$B$12&lt;&gt;"Selezione valida",IPOTESI!$B$12,IF(AND($B$6="Entro budget",$B$7="Entro capienza"),"Scenario compatibile con budget e capienza","Scenario da rivedere: budget o capienza superati"))</f>
        <v/>
      </c>
    </row>
    <row r="9"/>
    <row r="10">
      <c r="A10" s="8" t="inlineStr">
        <is>
          <t>Passo</t>
        </is>
      </c>
      <c r="B10" s="8" t="inlineStr">
        <is>
          <t>Azione</t>
        </is>
      </c>
    </row>
    <row r="11">
      <c r="A11" s="9" t="inlineStr">
        <is>
          <t>1</t>
        </is>
      </c>
      <c r="B11" s="6" t="inlineStr">
        <is>
          <t>Modificare le ipotesi economiche e organizzative nel foglio IPOTESI.</t>
        </is>
      </c>
    </row>
    <row r="12">
      <c r="A12" s="10" t="inlineStr">
        <is>
          <t>2</t>
        </is>
      </c>
      <c r="B12" s="3" t="inlineStr">
        <is>
          <t>Inserire o modificare le presenze nel foglio SCENARI.</t>
        </is>
      </c>
    </row>
    <row r="13">
      <c r="A13" s="9" t="inlineStr">
        <is>
          <t>3</t>
        </is>
      </c>
      <c r="B13" s="6" t="inlineStr">
        <is>
          <t>Impostare “Sì” per un solo scenario e verificare qui budget e capienza.</t>
        </is>
      </c>
    </row>
    <row r="14"/>
    <row r="15" ht="45" customHeight="1">
      <c r="A15" s="11" t="inlineStr">
        <is>
          <t>Nota</t>
        </is>
      </c>
      <c r="B15" s="12" t="inlineStr">
        <is>
          <t>Le cifre sono stime aggregate fittizie inserite dall’utente. Il file non calcola imposte e non costituisce preventivo, prenotazione o pagamento.</t>
        </is>
      </c>
    </row>
  </sheetData>
  <mergeCells count="1">
    <mergeCell ref="A1:B1"/>
  </mergeCells>
  <conditionalFormatting sqref="B6">
    <cfRule type="expression" priority="1" dxfId="0">
      <formula>$B$6="Entro budget"</formula>
    </cfRule>
    <cfRule type="expression" priority="2" dxfId="1">
      <formula>$B$6="Oltre budget"</formula>
    </cfRule>
  </conditionalFormatting>
  <conditionalFormatting sqref="B7">
    <cfRule type="expression" priority="3" dxfId="0">
      <formula>$B$7="Entro capienza"</formula>
    </cfRule>
    <cfRule type="expression" priority="4" dxfId="1">
      <formula>$B$7="Oltre capienza"</formula>
    </cfRule>
  </conditionalFormatting>
  <conditionalFormatting sqref="B8">
    <cfRule type="expression" priority="5" dxfId="0">
      <formula>$B$8="Scenario compatibile con budget e capienza"</formula>
    </cfRule>
    <cfRule type="expression" priority="6" dxfId="2">
      <formula>$B$8="Nessuno scenario selezionato"</formula>
    </cfRule>
    <cfRule type="expression" priority="7" dxfId="1">
      <formula>AND($B$8&lt;&gt;"",$B$8&lt;&gt;"Scenario compatibile con budget e capienza",$B$8&lt;&gt;"Nessuno scenario selezionato")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6B3F"/>
    <outlinePr summaryBelow="1" summaryRight="1"/>
    <pageSetUpPr/>
  </sheetPr>
  <dimension ref="A1:D15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6" customWidth="1" min="2" max="2"/>
    <col width="4" customWidth="1" min="3" max="3"/>
    <col width="21" customWidth="1" min="4" max="4"/>
  </cols>
  <sheetData>
    <row r="1" ht="28" customHeight="1">
      <c r="A1" s="1" t="inlineStr">
        <is>
          <t>IPOTESI ECONOMICHE E ORGANIZZATIVE</t>
        </is>
      </c>
      <c r="B1" s="27" t="n"/>
      <c r="D1" s="8" t="inlineStr">
        <is>
          <t>Valori per scelta</t>
        </is>
      </c>
    </row>
    <row r="2" ht="23" customHeight="1">
      <c r="A2" s="2" t="inlineStr">
        <is>
          <t>Budget massimo</t>
        </is>
      </c>
      <c r="B2" s="13" t="n">
        <v>30000</v>
      </c>
      <c r="D2" s="9" t="inlineStr">
        <is>
          <t>Sì</t>
        </is>
      </c>
    </row>
    <row r="3" ht="23" customHeight="1">
      <c r="A3" s="2" t="inlineStr">
        <is>
          <t>Costi fissi stimati</t>
        </is>
      </c>
      <c r="B3" s="13" t="n">
        <v>9500</v>
      </c>
      <c r="D3" s="9" t="inlineStr">
        <is>
          <t>No</t>
        </is>
      </c>
    </row>
    <row r="4" ht="23" customHeight="1">
      <c r="A4" s="2" t="inlineStr">
        <is>
          <t>Costo per persona</t>
        </is>
      </c>
      <c r="B4" s="13" t="n">
        <v>105</v>
      </c>
    </row>
    <row r="5" ht="23" customHeight="1">
      <c r="A5" s="2" t="inlineStr">
        <is>
          <t>Persone per tavolo</t>
        </is>
      </c>
      <c r="B5" s="14" t="n">
        <v>8</v>
      </c>
    </row>
    <row r="6" ht="23" customHeight="1">
      <c r="A6" s="2" t="inlineStr">
        <is>
          <t>Costo per tavolo</t>
        </is>
      </c>
      <c r="B6" s="13" t="n">
        <v>120</v>
      </c>
    </row>
    <row r="7" ht="23" customHeight="1">
      <c r="A7" s="2" t="inlineStr">
        <is>
          <t>Imprevisti</t>
        </is>
      </c>
      <c r="B7" s="28" t="n">
        <v>0.05</v>
      </c>
    </row>
    <row r="8" ht="23" customHeight="1">
      <c r="A8" s="2" t="inlineStr">
        <is>
          <t>Capienza massima</t>
        </is>
      </c>
      <c r="B8" s="14" t="n">
        <v>180</v>
      </c>
    </row>
    <row r="9" ht="23" customHeight="1">
      <c r="A9" s="2" t="inlineStr">
        <is>
          <t>Data di riferimento</t>
        </is>
      </c>
      <c r="B9" s="29" t="n">
        <v>46276</v>
      </c>
    </row>
    <row r="10" ht="23" customHeight="1">
      <c r="A10" s="2" t="inlineStr">
        <is>
          <t>Controllo ipotesi</t>
        </is>
      </c>
      <c r="B10" s="17">
        <f>IF(IFERROR(AND(ISNUMBER(B2),B2&gt;0,ISNUMBER(B3),B3&gt;=0,ISNUMBER(B4),B4&gt;=0,ISNUMBER(B5),B5&gt;=1,B5=INT(B5),ISNUMBER(B6),B6&gt;=0,ISNUMBER(B7),B7&gt;=0,B7&lt;=1,ISNUMBER(B8),B8&gt;=1,B8=INT(B8)),FALSE),"Ipotesi valide","Correggere le ipotesi")</f>
        <v/>
      </c>
    </row>
    <row r="11" ht="23" customHeight="1">
      <c r="A11" s="2" t="inlineStr">
        <is>
          <t>Scenari selezionati</t>
        </is>
      </c>
      <c r="B11" s="18">
        <f>COUNTIF(SCENARI!$O$2:$O$151,"Sì")</f>
        <v/>
      </c>
    </row>
    <row r="12" ht="23" customHeight="1">
      <c r="A12" s="2" t="inlineStr">
        <is>
          <t>Stato selezione</t>
        </is>
      </c>
      <c r="B12" s="17">
        <f>IF(B11=0,"Nessuno scenario selezionato",IF(B11&gt;1,"Selezionare un solo scenario",IF(COUNTIFS(SCENARI!$O$2:$O$151,"Sì",SCENARI!$B$2:$B$151,"&lt;&gt;",SCENARI!$J$2:$J$151,"&gt;0")=1,"Selezione valida","Scenario selezionato incompleto")))</f>
        <v/>
      </c>
    </row>
    <row r="13" ht="23" customHeight="1">
      <c r="A13" s="2" t="inlineStr">
        <is>
          <t>Scenario selezionato</t>
        </is>
      </c>
      <c r="B13" s="6">
        <f>IF($B$12="Selezione valida",IFERROR(INDEX(SCENARI!$B$2:$B$151,MATCH("Sì",SCENARI!$O$2:$O$151,0)),""),"")</f>
        <v/>
      </c>
    </row>
    <row r="14" ht="23" customHeight="1">
      <c r="A14" s="2" t="inlineStr">
        <is>
          <t>Totale dello scenario</t>
        </is>
      </c>
      <c r="B14" s="19">
        <f>IF($B$12="Selezione valida",IFERROR(INDEX(SCENARI!$J$2:$J$151,MATCH("Sì",SCENARI!$O$2:$O$151,0)),""),"")</f>
        <v/>
      </c>
    </row>
    <row r="15" ht="23" customHeight="1">
      <c r="A15" s="2" t="inlineStr">
        <is>
          <t>Margine dello scenario</t>
        </is>
      </c>
      <c r="B15" s="20">
        <f>IF($B$12="Selezione valida",IFERROR(INDEX(SCENARI!$L$2:$L$151,MATCH("Sì",SCENARI!$O$2:$O$151,0)),""),"")</f>
        <v/>
      </c>
    </row>
  </sheetData>
  <mergeCells count="1">
    <mergeCell ref="A1:B1"/>
  </mergeCells>
  <conditionalFormatting sqref="B10">
    <cfRule type="expression" priority="1" dxfId="0">
      <formula>$B$10="Ipotesi valide"</formula>
    </cfRule>
    <cfRule type="expression" priority="2" dxfId="1">
      <formula>$B$10="Correggere le ipotesi"</formula>
    </cfRule>
  </conditionalFormatting>
  <conditionalFormatting sqref="B12">
    <cfRule type="expression" priority="3" dxfId="0">
      <formula>$B$12="Selezione valida"</formula>
    </cfRule>
    <cfRule type="expression" priority="4" dxfId="2">
      <formula>$B$12="Nessuno scenario selezionato"</formula>
    </cfRule>
    <cfRule type="expression" priority="5" dxfId="1">
      <formula>AND($B$12&lt;&gt;"Selezione valida",$B$12&lt;&gt;"Nessuno scenario selezionato")</formula>
    </cfRule>
  </conditionalFormatting>
  <dataValidations count="8">
    <dataValidation sqref="B2" showDropDown="0" showInputMessage="1" showErrorMessage="1" allowBlank="0" errorTitle="Budget non valido" error="Inserire un importo maggiore di zero." promptTitle="Budget massimo" prompt="Inserire la stima massima disponibile." type="decimal" operator="greaterThan">
      <formula1>0</formula1>
    </dataValidation>
    <dataValidation sqref="B3" showDropDown="0" showInputMessage="1" showErrorMessage="1" allowBlank="0" errorTitle="Importo non valido" error="Inserire un importo maggiore o uguale a zero." promptTitle="Stima modificabile" prompt="Inserire una stima complessiva non negativa." type="decimal" operator="greaterThanOrEqual">
      <formula1>0</formula1>
    </dataValidation>
    <dataValidation sqref="B4" showDropDown="0" showInputMessage="1" showErrorMessage="1" allowBlank="0" errorTitle="Importo non valido" error="Inserire un importo maggiore o uguale a zero." promptTitle="Stima modificabile" prompt="Inserire una stima complessiva non negativa." type="decimal" operator="greaterThanOrEqual">
      <formula1>0</formula1>
    </dataValidation>
    <dataValidation sqref="B6" showDropDown="0" showInputMessage="1" showErrorMessage="1" allowBlank="0" errorTitle="Importo non valido" error="Inserire un importo maggiore o uguale a zero." promptTitle="Stima modificabile" prompt="Inserire una stima complessiva non negativa." type="decimal" operator="greaterThanOrEqual">
      <formula1>0</formula1>
    </dataValidation>
    <dataValidation sqref="B5" showDropDown="0" showInputMessage="0" showErrorMessage="1" allowBlank="0" errorTitle="Persone per tavolo non valide" error="Inserire un numero intero compreso tra 1 e 50." type="whole" operator="between">
      <formula1>1</formula1>
      <formula2>50</formula2>
    </dataValidation>
    <dataValidation sqref="B7" showDropDown="0" showInputMessage="0" showErrorMessage="1" allowBlank="0" errorTitle="Percentuale non valida" error="Inserire una percentuale compresa tra 0% e 100%." type="decimal" operator="between">
      <formula1>0</formula1>
      <formula2>1</formula2>
    </dataValidation>
    <dataValidation sqref="B8" showDropDown="0" showInputMessage="0" showErrorMessage="1" allowBlank="0" errorTitle="Capienza non valida" error="Inserire un numero intero di persone compreso tra 1 e 5.000." type="whole" operator="between">
      <formula1>1</formula1>
      <formula2>5000</formula2>
    </dataValidation>
    <dataValidation sqref="B9" showDropDown="0" showInputMessage="0" showErrorMessage="1" allowBlank="0" errorTitle="Data non valida" error="Inserire una data compresa tra 01/01/2000 e 31/12/2100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56F62"/>
    <outlinePr summaryBelow="1" summaryRight="1"/>
    <pageSetUpPr/>
  </sheetPr>
  <dimension ref="A1:P15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19" customWidth="1" min="3" max="3"/>
    <col width="14" customWidth="1" min="4" max="4"/>
    <col width="16" customWidth="1" min="5" max="5"/>
    <col width="18" customWidth="1" min="6" max="6"/>
    <col width="17" customWidth="1" min="7" max="7"/>
    <col width="16" customWidth="1" min="8" max="8"/>
    <col width="16" customWidth="1" min="9" max="9"/>
    <col width="17" customWidth="1" min="10" max="10"/>
    <col width="21" customWidth="1" min="11" max="11"/>
    <col width="22" customWidth="1" min="12" max="12"/>
    <col width="17" customWidth="1" min="13" max="13"/>
    <col width="18" customWidth="1" min="14" max="14"/>
    <col width="16" customWidth="1" min="15" max="15"/>
    <col width="31" customWidth="1" min="16" max="16"/>
  </cols>
  <sheetData>
    <row r="1" ht="46" customHeight="1">
      <c r="A1" s="21" t="inlineStr">
        <is>
          <t>Codice scenario</t>
        </is>
      </c>
      <c r="B1" s="21" t="inlineStr">
        <is>
          <t>Descrizione scenario</t>
        </is>
      </c>
      <c r="C1" s="21" t="inlineStr">
        <is>
          <t>Presenze previste (persone)</t>
        </is>
      </c>
      <c r="D1" s="21" t="inlineStr">
        <is>
          <t>Tavoli stimati</t>
        </is>
      </c>
      <c r="E1" s="21" t="inlineStr">
        <is>
          <t>Costi fissi (€)</t>
        </is>
      </c>
      <c r="F1" s="21" t="inlineStr">
        <is>
          <t>Costi per persone (€)</t>
        </is>
      </c>
      <c r="G1" s="21" t="inlineStr">
        <is>
          <t>Costi per tavoli (€)</t>
        </is>
      </c>
      <c r="H1" s="21" t="inlineStr">
        <is>
          <t>Subtotale (€)</t>
        </is>
      </c>
      <c r="I1" s="21" t="inlineStr">
        <is>
          <t>Imprevisti (€)</t>
        </is>
      </c>
      <c r="J1" s="21" t="inlineStr">
        <is>
          <t>Totale stimato (€)</t>
        </is>
      </c>
      <c r="K1" s="21" t="inlineStr">
        <is>
          <t>Costo medio per persona (€)</t>
        </is>
      </c>
      <c r="L1" s="21" t="inlineStr">
        <is>
          <t>Margine rispetto al budget (€)</t>
        </is>
      </c>
      <c r="M1" s="21" t="inlineStr">
        <is>
          <t>Stato budget</t>
        </is>
      </c>
      <c r="N1" s="21" t="inlineStr">
        <is>
          <t>Stato capienza</t>
        </is>
      </c>
      <c r="O1" s="21" t="inlineStr">
        <is>
          <t>Scenario scelto</t>
        </is>
      </c>
      <c r="P1" s="21" t="inlineStr">
        <is>
          <t>Note sullo scenario</t>
        </is>
      </c>
    </row>
    <row r="2" ht="22" customHeight="1">
      <c r="A2" s="22" t="inlineStr">
        <is>
          <t>S01</t>
        </is>
      </c>
      <c r="B2" s="23" t="inlineStr">
        <is>
          <t>ESEMPIO FITTIZIO – 60 persone</t>
        </is>
      </c>
      <c r="C2" s="24" t="n">
        <v>60</v>
      </c>
      <c r="D2" s="25">
        <f>IF(IFERROR(OR($C2&lt;1,$C2&lt;&gt;INT($C2),IPOTESI!$B$10&lt;&gt;"Ipotesi valide"),TRUE),"",ROUNDUP($C2/IPOTESI!$B$5,0))</f>
        <v/>
      </c>
      <c r="E2" s="20">
        <f>IF(IFERROR(OR($C2&lt;1,$C2&lt;&gt;INT($C2),IPOTESI!$B$10&lt;&gt;"Ipotesi valide"),TRUE),"",IPOTESI!$B$3)</f>
        <v/>
      </c>
      <c r="F2" s="20">
        <f>IF(IFERROR(OR($C2&lt;1,$C2&lt;&gt;INT($C2),IPOTESI!$B$10&lt;&gt;"Ipotesi valide"),TRUE),"",$C2*IPOTESI!$B$4)</f>
        <v/>
      </c>
      <c r="G2" s="20">
        <f>IF(IFERROR(OR($C2&lt;1,$C2&lt;&gt;INT($C2),IPOTESI!$B$10&lt;&gt;"Ipotesi valide"),TRUE),"",$D2*IPOTESI!$B$6)</f>
        <v/>
      </c>
      <c r="H2" s="20">
        <f>IF(IFERROR(OR($C2&lt;1,$C2&lt;&gt;INT($C2),IPOTESI!$B$10&lt;&gt;"Ipotesi valide"),TRUE),"",SUM($E2:$G2))</f>
        <v/>
      </c>
      <c r="I2" s="20">
        <f>IF($H2="","",$H2*IPOTESI!$B$7)</f>
        <v/>
      </c>
      <c r="J2" s="20">
        <f>IF($H2="","",$H2+$I2)</f>
        <v/>
      </c>
      <c r="K2" s="20">
        <f>IF(OR($J2="",$C2=""),"",IFERROR($J2/$C2,""))</f>
        <v/>
      </c>
      <c r="L2" s="20">
        <f>IF($J2="","",IPOTESI!$B$2-$J2)</f>
        <v/>
      </c>
      <c r="M2" s="9">
        <f>IF($J2="","",IF($J2&lt;=IPOTESI!$B$2,"Entro budget","Oltre budget"))</f>
        <v/>
      </c>
      <c r="N2" s="9">
        <f>IF($J2="","",IF($C2&lt;=IPOTESI!$B$8,"Entro capienza","Oltre capienza"))</f>
        <v/>
      </c>
      <c r="O2" s="22" t="inlineStr">
        <is>
          <t>No</t>
        </is>
      </c>
      <c r="P2" s="23" t="inlineStr">
        <is>
          <t>Simulazione dimostrativa inequivocabilmente fittizia.</t>
        </is>
      </c>
    </row>
    <row r="3" ht="22" customHeight="1">
      <c r="A3" s="22" t="inlineStr">
        <is>
          <t>S02</t>
        </is>
      </c>
      <c r="B3" s="23" t="inlineStr">
        <is>
          <t>ESEMPIO FITTIZIO – 75 persone</t>
        </is>
      </c>
      <c r="C3" s="24" t="n">
        <v>75</v>
      </c>
      <c r="D3" s="26">
        <f>IF(IFERROR(OR($C3&lt;1,$C3&lt;&gt;INT($C3),IPOTESI!$B$10&lt;&gt;"Ipotesi valide"),TRUE),"",ROUNDUP($C3/IPOTESI!$B$5,0))</f>
        <v/>
      </c>
      <c r="E3" s="19">
        <f>IF(IFERROR(OR($C3&lt;1,$C3&lt;&gt;INT($C3),IPOTESI!$B$10&lt;&gt;"Ipotesi valide"),TRUE),"",IPOTESI!$B$3)</f>
        <v/>
      </c>
      <c r="F3" s="19">
        <f>IF(IFERROR(OR($C3&lt;1,$C3&lt;&gt;INT($C3),IPOTESI!$B$10&lt;&gt;"Ipotesi valide"),TRUE),"",$C3*IPOTESI!$B$4)</f>
        <v/>
      </c>
      <c r="G3" s="19">
        <f>IF(IFERROR(OR($C3&lt;1,$C3&lt;&gt;INT($C3),IPOTESI!$B$10&lt;&gt;"Ipotesi valide"),TRUE),"",$D3*IPOTESI!$B$6)</f>
        <v/>
      </c>
      <c r="H3" s="19">
        <f>IF(IFERROR(OR($C3&lt;1,$C3&lt;&gt;INT($C3),IPOTESI!$B$10&lt;&gt;"Ipotesi valide"),TRUE),"",SUM($E3:$G3))</f>
        <v/>
      </c>
      <c r="I3" s="19">
        <f>IF($H3="","",$H3*IPOTESI!$B$7)</f>
        <v/>
      </c>
      <c r="J3" s="19">
        <f>IF($H3="","",$H3+$I3)</f>
        <v/>
      </c>
      <c r="K3" s="19">
        <f>IF(OR($J3="",$C3=""),"",IFERROR($J3/$C3,""))</f>
        <v/>
      </c>
      <c r="L3" s="19">
        <f>IF($J3="","",IPOTESI!$B$2-$J3)</f>
        <v/>
      </c>
      <c r="M3" s="10">
        <f>IF($J3="","",IF($J3&lt;=IPOTESI!$B$2,"Entro budget","Oltre budget"))</f>
        <v/>
      </c>
      <c r="N3" s="10">
        <f>IF($J3="","",IF($C3&lt;=IPOTESI!$B$8,"Entro capienza","Oltre capienza"))</f>
        <v/>
      </c>
      <c r="O3" s="22" t="inlineStr">
        <is>
          <t>No</t>
        </is>
      </c>
      <c r="P3" s="23" t="inlineStr">
        <is>
          <t>Simulazione dimostrativa inequivocabilmente fittizia.</t>
        </is>
      </c>
    </row>
    <row r="4" ht="22" customHeight="1">
      <c r="A4" s="22" t="inlineStr">
        <is>
          <t>S03</t>
        </is>
      </c>
      <c r="B4" s="23" t="inlineStr">
        <is>
          <t>ESEMPIO FITTIZIO – 90 persone</t>
        </is>
      </c>
      <c r="C4" s="24" t="n">
        <v>90</v>
      </c>
      <c r="D4" s="25">
        <f>IF(IFERROR(OR($C4&lt;1,$C4&lt;&gt;INT($C4),IPOTESI!$B$10&lt;&gt;"Ipotesi valide"),TRUE),"",ROUNDUP($C4/IPOTESI!$B$5,0))</f>
        <v/>
      </c>
      <c r="E4" s="20">
        <f>IF(IFERROR(OR($C4&lt;1,$C4&lt;&gt;INT($C4),IPOTESI!$B$10&lt;&gt;"Ipotesi valide"),TRUE),"",IPOTESI!$B$3)</f>
        <v/>
      </c>
      <c r="F4" s="20">
        <f>IF(IFERROR(OR($C4&lt;1,$C4&lt;&gt;INT($C4),IPOTESI!$B$10&lt;&gt;"Ipotesi valide"),TRUE),"",$C4*IPOTESI!$B$4)</f>
        <v/>
      </c>
      <c r="G4" s="20">
        <f>IF(IFERROR(OR($C4&lt;1,$C4&lt;&gt;INT($C4),IPOTESI!$B$10&lt;&gt;"Ipotesi valide"),TRUE),"",$D4*IPOTESI!$B$6)</f>
        <v/>
      </c>
      <c r="H4" s="20">
        <f>IF(IFERROR(OR($C4&lt;1,$C4&lt;&gt;INT($C4),IPOTESI!$B$10&lt;&gt;"Ipotesi valide"),TRUE),"",SUM($E4:$G4))</f>
        <v/>
      </c>
      <c r="I4" s="20">
        <f>IF($H4="","",$H4*IPOTESI!$B$7)</f>
        <v/>
      </c>
      <c r="J4" s="20">
        <f>IF($H4="","",$H4+$I4)</f>
        <v/>
      </c>
      <c r="K4" s="20">
        <f>IF(OR($J4="",$C4=""),"",IFERROR($J4/$C4,""))</f>
        <v/>
      </c>
      <c r="L4" s="20">
        <f>IF($J4="","",IPOTESI!$B$2-$J4)</f>
        <v/>
      </c>
      <c r="M4" s="9">
        <f>IF($J4="","",IF($J4&lt;=IPOTESI!$B$2,"Entro budget","Oltre budget"))</f>
        <v/>
      </c>
      <c r="N4" s="9">
        <f>IF($J4="","",IF($C4&lt;=IPOTESI!$B$8,"Entro capienza","Oltre capienza"))</f>
        <v/>
      </c>
      <c r="O4" s="22" t="inlineStr">
        <is>
          <t>No</t>
        </is>
      </c>
      <c r="P4" s="23" t="inlineStr">
        <is>
          <t>Simulazione dimostrativa inequivocabilmente fittizia.</t>
        </is>
      </c>
    </row>
    <row r="5" ht="22" customHeight="1">
      <c r="A5" s="22" t="inlineStr">
        <is>
          <t>S04</t>
        </is>
      </c>
      <c r="B5" s="23" t="inlineStr">
        <is>
          <t>ESEMPIO FITTIZIO – 105 persone</t>
        </is>
      </c>
      <c r="C5" s="24" t="n">
        <v>105</v>
      </c>
      <c r="D5" s="26">
        <f>IF(IFERROR(OR($C5&lt;1,$C5&lt;&gt;INT($C5),IPOTESI!$B$10&lt;&gt;"Ipotesi valide"),TRUE),"",ROUNDUP($C5/IPOTESI!$B$5,0))</f>
        <v/>
      </c>
      <c r="E5" s="19">
        <f>IF(IFERROR(OR($C5&lt;1,$C5&lt;&gt;INT($C5),IPOTESI!$B$10&lt;&gt;"Ipotesi valide"),TRUE),"",IPOTESI!$B$3)</f>
        <v/>
      </c>
      <c r="F5" s="19">
        <f>IF(IFERROR(OR($C5&lt;1,$C5&lt;&gt;INT($C5),IPOTESI!$B$10&lt;&gt;"Ipotesi valide"),TRUE),"",$C5*IPOTESI!$B$4)</f>
        <v/>
      </c>
      <c r="G5" s="19">
        <f>IF(IFERROR(OR($C5&lt;1,$C5&lt;&gt;INT($C5),IPOTESI!$B$10&lt;&gt;"Ipotesi valide"),TRUE),"",$D5*IPOTESI!$B$6)</f>
        <v/>
      </c>
      <c r="H5" s="19">
        <f>IF(IFERROR(OR($C5&lt;1,$C5&lt;&gt;INT($C5),IPOTESI!$B$10&lt;&gt;"Ipotesi valide"),TRUE),"",SUM($E5:$G5))</f>
        <v/>
      </c>
      <c r="I5" s="19">
        <f>IF($H5="","",$H5*IPOTESI!$B$7)</f>
        <v/>
      </c>
      <c r="J5" s="19">
        <f>IF($H5="","",$H5+$I5)</f>
        <v/>
      </c>
      <c r="K5" s="19">
        <f>IF(OR($J5="",$C5=""),"",IFERROR($J5/$C5,""))</f>
        <v/>
      </c>
      <c r="L5" s="19">
        <f>IF($J5="","",IPOTESI!$B$2-$J5)</f>
        <v/>
      </c>
      <c r="M5" s="10">
        <f>IF($J5="","",IF($J5&lt;=IPOTESI!$B$2,"Entro budget","Oltre budget"))</f>
        <v/>
      </c>
      <c r="N5" s="10">
        <f>IF($J5="","",IF($C5&lt;=IPOTESI!$B$8,"Entro capienza","Oltre capienza"))</f>
        <v/>
      </c>
      <c r="O5" s="22" t="inlineStr">
        <is>
          <t>No</t>
        </is>
      </c>
      <c r="P5" s="23" t="inlineStr">
        <is>
          <t>Simulazione dimostrativa inequivocabilmente fittizia.</t>
        </is>
      </c>
    </row>
    <row r="6" ht="22" customHeight="1">
      <c r="A6" s="22" t="inlineStr">
        <is>
          <t>S05</t>
        </is>
      </c>
      <c r="B6" s="23" t="inlineStr">
        <is>
          <t>ESEMPIO FITTIZIO – 120 persone</t>
        </is>
      </c>
      <c r="C6" s="24" t="n">
        <v>120</v>
      </c>
      <c r="D6" s="25">
        <f>IF(IFERROR(OR($C6&lt;1,$C6&lt;&gt;INT($C6),IPOTESI!$B$10&lt;&gt;"Ipotesi valide"),TRUE),"",ROUNDUP($C6/IPOTESI!$B$5,0))</f>
        <v/>
      </c>
      <c r="E6" s="20">
        <f>IF(IFERROR(OR($C6&lt;1,$C6&lt;&gt;INT($C6),IPOTESI!$B$10&lt;&gt;"Ipotesi valide"),TRUE),"",IPOTESI!$B$3)</f>
        <v/>
      </c>
      <c r="F6" s="20">
        <f>IF(IFERROR(OR($C6&lt;1,$C6&lt;&gt;INT($C6),IPOTESI!$B$10&lt;&gt;"Ipotesi valide"),TRUE),"",$C6*IPOTESI!$B$4)</f>
        <v/>
      </c>
      <c r="G6" s="20">
        <f>IF(IFERROR(OR($C6&lt;1,$C6&lt;&gt;INT($C6),IPOTESI!$B$10&lt;&gt;"Ipotesi valide"),TRUE),"",$D6*IPOTESI!$B$6)</f>
        <v/>
      </c>
      <c r="H6" s="20">
        <f>IF(IFERROR(OR($C6&lt;1,$C6&lt;&gt;INT($C6),IPOTESI!$B$10&lt;&gt;"Ipotesi valide"),TRUE),"",SUM($E6:$G6))</f>
        <v/>
      </c>
      <c r="I6" s="20">
        <f>IF($H6="","",$H6*IPOTESI!$B$7)</f>
        <v/>
      </c>
      <c r="J6" s="20">
        <f>IF($H6="","",$H6+$I6)</f>
        <v/>
      </c>
      <c r="K6" s="20">
        <f>IF(OR($J6="",$C6=""),"",IFERROR($J6/$C6,""))</f>
        <v/>
      </c>
      <c r="L6" s="20">
        <f>IF($J6="","",IPOTESI!$B$2-$J6)</f>
        <v/>
      </c>
      <c r="M6" s="9">
        <f>IF($J6="","",IF($J6&lt;=IPOTESI!$B$2,"Entro budget","Oltre budget"))</f>
        <v/>
      </c>
      <c r="N6" s="9">
        <f>IF($J6="","",IF($C6&lt;=IPOTESI!$B$8,"Entro capienza","Oltre capienza"))</f>
        <v/>
      </c>
      <c r="O6" s="22" t="inlineStr">
        <is>
          <t>No</t>
        </is>
      </c>
      <c r="P6" s="23" t="inlineStr">
        <is>
          <t>Simulazione dimostrativa inequivocabilmente fittizia.</t>
        </is>
      </c>
    </row>
    <row r="7" ht="22" customHeight="1">
      <c r="A7" s="22" t="inlineStr">
        <is>
          <t>S06</t>
        </is>
      </c>
      <c r="B7" s="23" t="inlineStr">
        <is>
          <t>ESEMPIO FITTIZIO – 135 persone</t>
        </is>
      </c>
      <c r="C7" s="24" t="n">
        <v>135</v>
      </c>
      <c r="D7" s="26">
        <f>IF(IFERROR(OR($C7&lt;1,$C7&lt;&gt;INT($C7),IPOTESI!$B$10&lt;&gt;"Ipotesi valide"),TRUE),"",ROUNDUP($C7/IPOTESI!$B$5,0))</f>
        <v/>
      </c>
      <c r="E7" s="19">
        <f>IF(IFERROR(OR($C7&lt;1,$C7&lt;&gt;INT($C7),IPOTESI!$B$10&lt;&gt;"Ipotesi valide"),TRUE),"",IPOTESI!$B$3)</f>
        <v/>
      </c>
      <c r="F7" s="19">
        <f>IF(IFERROR(OR($C7&lt;1,$C7&lt;&gt;INT($C7),IPOTESI!$B$10&lt;&gt;"Ipotesi valide"),TRUE),"",$C7*IPOTESI!$B$4)</f>
        <v/>
      </c>
      <c r="G7" s="19">
        <f>IF(IFERROR(OR($C7&lt;1,$C7&lt;&gt;INT($C7),IPOTESI!$B$10&lt;&gt;"Ipotesi valide"),TRUE),"",$D7*IPOTESI!$B$6)</f>
        <v/>
      </c>
      <c r="H7" s="19">
        <f>IF(IFERROR(OR($C7&lt;1,$C7&lt;&gt;INT($C7),IPOTESI!$B$10&lt;&gt;"Ipotesi valide"),TRUE),"",SUM($E7:$G7))</f>
        <v/>
      </c>
      <c r="I7" s="19">
        <f>IF($H7="","",$H7*IPOTESI!$B$7)</f>
        <v/>
      </c>
      <c r="J7" s="19">
        <f>IF($H7="","",$H7+$I7)</f>
        <v/>
      </c>
      <c r="K7" s="19">
        <f>IF(OR($J7="",$C7=""),"",IFERROR($J7/$C7,""))</f>
        <v/>
      </c>
      <c r="L7" s="19">
        <f>IF($J7="","",IPOTESI!$B$2-$J7)</f>
        <v/>
      </c>
      <c r="M7" s="10">
        <f>IF($J7="","",IF($J7&lt;=IPOTESI!$B$2,"Entro budget","Oltre budget"))</f>
        <v/>
      </c>
      <c r="N7" s="10">
        <f>IF($J7="","",IF($C7&lt;=IPOTESI!$B$8,"Entro capienza","Oltre capienza"))</f>
        <v/>
      </c>
      <c r="O7" s="22" t="inlineStr">
        <is>
          <t>No</t>
        </is>
      </c>
      <c r="P7" s="23" t="inlineStr">
        <is>
          <t>Simulazione dimostrativa inequivocabilmente fittizia.</t>
        </is>
      </c>
    </row>
    <row r="8" ht="22" customHeight="1">
      <c r="A8" s="22" t="inlineStr">
        <is>
          <t>S07</t>
        </is>
      </c>
      <c r="B8" s="23" t="inlineStr">
        <is>
          <t>ESEMPIO FITTIZIO – 150 persone</t>
        </is>
      </c>
      <c r="C8" s="24" t="n">
        <v>150</v>
      </c>
      <c r="D8" s="25">
        <f>IF(IFERROR(OR($C8&lt;1,$C8&lt;&gt;INT($C8),IPOTESI!$B$10&lt;&gt;"Ipotesi valide"),TRUE),"",ROUNDUP($C8/IPOTESI!$B$5,0))</f>
        <v/>
      </c>
      <c r="E8" s="20">
        <f>IF(IFERROR(OR($C8&lt;1,$C8&lt;&gt;INT($C8),IPOTESI!$B$10&lt;&gt;"Ipotesi valide"),TRUE),"",IPOTESI!$B$3)</f>
        <v/>
      </c>
      <c r="F8" s="20">
        <f>IF(IFERROR(OR($C8&lt;1,$C8&lt;&gt;INT($C8),IPOTESI!$B$10&lt;&gt;"Ipotesi valide"),TRUE),"",$C8*IPOTESI!$B$4)</f>
        <v/>
      </c>
      <c r="G8" s="20">
        <f>IF(IFERROR(OR($C8&lt;1,$C8&lt;&gt;INT($C8),IPOTESI!$B$10&lt;&gt;"Ipotesi valide"),TRUE),"",$D8*IPOTESI!$B$6)</f>
        <v/>
      </c>
      <c r="H8" s="20">
        <f>IF(IFERROR(OR($C8&lt;1,$C8&lt;&gt;INT($C8),IPOTESI!$B$10&lt;&gt;"Ipotesi valide"),TRUE),"",SUM($E8:$G8))</f>
        <v/>
      </c>
      <c r="I8" s="20">
        <f>IF($H8="","",$H8*IPOTESI!$B$7)</f>
        <v/>
      </c>
      <c r="J8" s="20">
        <f>IF($H8="","",$H8+$I8)</f>
        <v/>
      </c>
      <c r="K8" s="20">
        <f>IF(OR($J8="",$C8=""),"",IFERROR($J8/$C8,""))</f>
        <v/>
      </c>
      <c r="L8" s="20">
        <f>IF($J8="","",IPOTESI!$B$2-$J8)</f>
        <v/>
      </c>
      <c r="M8" s="9">
        <f>IF($J8="","",IF($J8&lt;=IPOTESI!$B$2,"Entro budget","Oltre budget"))</f>
        <v/>
      </c>
      <c r="N8" s="9">
        <f>IF($J8="","",IF($C8&lt;=IPOTESI!$B$8,"Entro capienza","Oltre capienza"))</f>
        <v/>
      </c>
      <c r="O8" s="22" t="inlineStr">
        <is>
          <t>Sì</t>
        </is>
      </c>
      <c r="P8" s="23" t="inlineStr">
        <is>
          <t>Simulazione dimostrativa inequivocabilmente fittizia.</t>
        </is>
      </c>
    </row>
    <row r="9" ht="22" customHeight="1">
      <c r="A9" s="22" t="inlineStr">
        <is>
          <t>S08</t>
        </is>
      </c>
      <c r="B9" s="23" t="inlineStr">
        <is>
          <t>ESEMPIO FITTIZIO – 165 persone</t>
        </is>
      </c>
      <c r="C9" s="24" t="n">
        <v>165</v>
      </c>
      <c r="D9" s="26">
        <f>IF(IFERROR(OR($C9&lt;1,$C9&lt;&gt;INT($C9),IPOTESI!$B$10&lt;&gt;"Ipotesi valide"),TRUE),"",ROUNDUP($C9/IPOTESI!$B$5,0))</f>
        <v/>
      </c>
      <c r="E9" s="19">
        <f>IF(IFERROR(OR($C9&lt;1,$C9&lt;&gt;INT($C9),IPOTESI!$B$10&lt;&gt;"Ipotesi valide"),TRUE),"",IPOTESI!$B$3)</f>
        <v/>
      </c>
      <c r="F9" s="19">
        <f>IF(IFERROR(OR($C9&lt;1,$C9&lt;&gt;INT($C9),IPOTESI!$B$10&lt;&gt;"Ipotesi valide"),TRUE),"",$C9*IPOTESI!$B$4)</f>
        <v/>
      </c>
      <c r="G9" s="19">
        <f>IF(IFERROR(OR($C9&lt;1,$C9&lt;&gt;INT($C9),IPOTESI!$B$10&lt;&gt;"Ipotesi valide"),TRUE),"",$D9*IPOTESI!$B$6)</f>
        <v/>
      </c>
      <c r="H9" s="19">
        <f>IF(IFERROR(OR($C9&lt;1,$C9&lt;&gt;INT($C9),IPOTESI!$B$10&lt;&gt;"Ipotesi valide"),TRUE),"",SUM($E9:$G9))</f>
        <v/>
      </c>
      <c r="I9" s="19">
        <f>IF($H9="","",$H9*IPOTESI!$B$7)</f>
        <v/>
      </c>
      <c r="J9" s="19">
        <f>IF($H9="","",$H9+$I9)</f>
        <v/>
      </c>
      <c r="K9" s="19">
        <f>IF(OR($J9="",$C9=""),"",IFERROR($J9/$C9,""))</f>
        <v/>
      </c>
      <c r="L9" s="19">
        <f>IF($J9="","",IPOTESI!$B$2-$J9)</f>
        <v/>
      </c>
      <c r="M9" s="10">
        <f>IF($J9="","",IF($J9&lt;=IPOTESI!$B$2,"Entro budget","Oltre budget"))</f>
        <v/>
      </c>
      <c r="N9" s="10">
        <f>IF($J9="","",IF($C9&lt;=IPOTESI!$B$8,"Entro capienza","Oltre capienza"))</f>
        <v/>
      </c>
      <c r="O9" s="22" t="inlineStr">
        <is>
          <t>No</t>
        </is>
      </c>
      <c r="P9" s="23" t="inlineStr">
        <is>
          <t>Simulazione dimostrativa inequivocabilmente fittizia.</t>
        </is>
      </c>
    </row>
    <row r="10" ht="22" customHeight="1">
      <c r="A10" s="22" t="inlineStr">
        <is>
          <t>S09</t>
        </is>
      </c>
      <c r="B10" s="23" t="inlineStr">
        <is>
          <t>ESEMPIO FITTIZIO – 180 persone</t>
        </is>
      </c>
      <c r="C10" s="24" t="n">
        <v>180</v>
      </c>
      <c r="D10" s="25">
        <f>IF(IFERROR(OR($C10&lt;1,$C10&lt;&gt;INT($C10),IPOTESI!$B$10&lt;&gt;"Ipotesi valide"),TRUE),"",ROUNDUP($C10/IPOTESI!$B$5,0))</f>
        <v/>
      </c>
      <c r="E10" s="20">
        <f>IF(IFERROR(OR($C10&lt;1,$C10&lt;&gt;INT($C10),IPOTESI!$B$10&lt;&gt;"Ipotesi valide"),TRUE),"",IPOTESI!$B$3)</f>
        <v/>
      </c>
      <c r="F10" s="20">
        <f>IF(IFERROR(OR($C10&lt;1,$C10&lt;&gt;INT($C10),IPOTESI!$B$10&lt;&gt;"Ipotesi valide"),TRUE),"",$C10*IPOTESI!$B$4)</f>
        <v/>
      </c>
      <c r="G10" s="20">
        <f>IF(IFERROR(OR($C10&lt;1,$C10&lt;&gt;INT($C10),IPOTESI!$B$10&lt;&gt;"Ipotesi valide"),TRUE),"",$D10*IPOTESI!$B$6)</f>
        <v/>
      </c>
      <c r="H10" s="20">
        <f>IF(IFERROR(OR($C10&lt;1,$C10&lt;&gt;INT($C10),IPOTESI!$B$10&lt;&gt;"Ipotesi valide"),TRUE),"",SUM($E10:$G10))</f>
        <v/>
      </c>
      <c r="I10" s="20">
        <f>IF($H10="","",$H10*IPOTESI!$B$7)</f>
        <v/>
      </c>
      <c r="J10" s="20">
        <f>IF($H10="","",$H10+$I10)</f>
        <v/>
      </c>
      <c r="K10" s="20">
        <f>IF(OR($J10="",$C10=""),"",IFERROR($J10/$C10,""))</f>
        <v/>
      </c>
      <c r="L10" s="20">
        <f>IF($J10="","",IPOTESI!$B$2-$J10)</f>
        <v/>
      </c>
      <c r="M10" s="9">
        <f>IF($J10="","",IF($J10&lt;=IPOTESI!$B$2,"Entro budget","Oltre budget"))</f>
        <v/>
      </c>
      <c r="N10" s="9">
        <f>IF($J10="","",IF($C10&lt;=IPOTESI!$B$8,"Entro capienza","Oltre capienza"))</f>
        <v/>
      </c>
      <c r="O10" s="22" t="inlineStr">
        <is>
          <t>No</t>
        </is>
      </c>
      <c r="P10" s="23" t="inlineStr">
        <is>
          <t>Simulazione dimostrativa inequivocabilmente fittizia.</t>
        </is>
      </c>
    </row>
    <row r="11" ht="22" customHeight="1">
      <c r="A11" s="22" t="inlineStr">
        <is>
          <t>S10</t>
        </is>
      </c>
      <c r="B11" s="23" t="inlineStr">
        <is>
          <t>ESEMPIO FITTIZIO – 200 persone</t>
        </is>
      </c>
      <c r="C11" s="24" t="n">
        <v>200</v>
      </c>
      <c r="D11" s="26">
        <f>IF(IFERROR(OR($C11&lt;1,$C11&lt;&gt;INT($C11),IPOTESI!$B$10&lt;&gt;"Ipotesi valide"),TRUE),"",ROUNDUP($C11/IPOTESI!$B$5,0))</f>
        <v/>
      </c>
      <c r="E11" s="19">
        <f>IF(IFERROR(OR($C11&lt;1,$C11&lt;&gt;INT($C11),IPOTESI!$B$10&lt;&gt;"Ipotesi valide"),TRUE),"",IPOTESI!$B$3)</f>
        <v/>
      </c>
      <c r="F11" s="19">
        <f>IF(IFERROR(OR($C11&lt;1,$C11&lt;&gt;INT($C11),IPOTESI!$B$10&lt;&gt;"Ipotesi valide"),TRUE),"",$C11*IPOTESI!$B$4)</f>
        <v/>
      </c>
      <c r="G11" s="19">
        <f>IF(IFERROR(OR($C11&lt;1,$C11&lt;&gt;INT($C11),IPOTESI!$B$10&lt;&gt;"Ipotesi valide"),TRUE),"",$D11*IPOTESI!$B$6)</f>
        <v/>
      </c>
      <c r="H11" s="19">
        <f>IF(IFERROR(OR($C11&lt;1,$C11&lt;&gt;INT($C11),IPOTESI!$B$10&lt;&gt;"Ipotesi valide"),TRUE),"",SUM($E11:$G11))</f>
        <v/>
      </c>
      <c r="I11" s="19">
        <f>IF($H11="","",$H11*IPOTESI!$B$7)</f>
        <v/>
      </c>
      <c r="J11" s="19">
        <f>IF($H11="","",$H11+$I11)</f>
        <v/>
      </c>
      <c r="K11" s="19">
        <f>IF(OR($J11="",$C11=""),"",IFERROR($J11/$C11,""))</f>
        <v/>
      </c>
      <c r="L11" s="19">
        <f>IF($J11="","",IPOTESI!$B$2-$J11)</f>
        <v/>
      </c>
      <c r="M11" s="10">
        <f>IF($J11="","",IF($J11&lt;=IPOTESI!$B$2,"Entro budget","Oltre budget"))</f>
        <v/>
      </c>
      <c r="N11" s="10">
        <f>IF($J11="","",IF($C11&lt;=IPOTESI!$B$8,"Entro capienza","Oltre capienza"))</f>
        <v/>
      </c>
      <c r="O11" s="22" t="inlineStr">
        <is>
          <t>No</t>
        </is>
      </c>
      <c r="P11" s="23" t="inlineStr">
        <is>
          <t>Simulazione dimostrativa inequivocabilmente fittizia.</t>
        </is>
      </c>
    </row>
    <row r="12" ht="22" customHeight="1">
      <c r="A12" s="22" t="n"/>
      <c r="B12" s="23" t="n"/>
      <c r="C12" s="24" t="n"/>
      <c r="D12" s="25">
        <f>IF(IFERROR(OR($C12&lt;1,$C12&lt;&gt;INT($C12),IPOTESI!$B$10&lt;&gt;"Ipotesi valide"),TRUE),"",ROUNDUP($C12/IPOTESI!$B$5,0))</f>
        <v/>
      </c>
      <c r="E12" s="20">
        <f>IF(IFERROR(OR($C12&lt;1,$C12&lt;&gt;INT($C12),IPOTESI!$B$10&lt;&gt;"Ipotesi valide"),TRUE),"",IPOTESI!$B$3)</f>
        <v/>
      </c>
      <c r="F12" s="20">
        <f>IF(IFERROR(OR($C12&lt;1,$C12&lt;&gt;INT($C12),IPOTESI!$B$10&lt;&gt;"Ipotesi valide"),TRUE),"",$C12*IPOTESI!$B$4)</f>
        <v/>
      </c>
      <c r="G12" s="20">
        <f>IF(IFERROR(OR($C12&lt;1,$C12&lt;&gt;INT($C12),IPOTESI!$B$10&lt;&gt;"Ipotesi valide"),TRUE),"",$D12*IPOTESI!$B$6)</f>
        <v/>
      </c>
      <c r="H12" s="20">
        <f>IF(IFERROR(OR($C12&lt;1,$C12&lt;&gt;INT($C12),IPOTESI!$B$10&lt;&gt;"Ipotesi valide"),TRUE),"",SUM($E12:$G12))</f>
        <v/>
      </c>
      <c r="I12" s="20">
        <f>IF($H12="","",$H12*IPOTESI!$B$7)</f>
        <v/>
      </c>
      <c r="J12" s="20">
        <f>IF($H12="","",$H12+$I12)</f>
        <v/>
      </c>
      <c r="K12" s="20">
        <f>IF(OR($J12="",$C12=""),"",IFERROR($J12/$C12,""))</f>
        <v/>
      </c>
      <c r="L12" s="20">
        <f>IF($J12="","",IPOTESI!$B$2-$J12)</f>
        <v/>
      </c>
      <c r="M12" s="9">
        <f>IF($J12="","",IF($J12&lt;=IPOTESI!$B$2,"Entro budget","Oltre budget"))</f>
        <v/>
      </c>
      <c r="N12" s="9">
        <f>IF($J12="","",IF($C12&lt;=IPOTESI!$B$8,"Entro capienza","Oltre capienza"))</f>
        <v/>
      </c>
      <c r="O12" s="22" t="n"/>
      <c r="P12" s="23" t="n"/>
    </row>
    <row r="13" ht="22" customHeight="1">
      <c r="A13" s="22" t="n"/>
      <c r="B13" s="23" t="n"/>
      <c r="C13" s="24" t="n"/>
      <c r="D13" s="26">
        <f>IF(IFERROR(OR($C13&lt;1,$C13&lt;&gt;INT($C13),IPOTESI!$B$10&lt;&gt;"Ipotesi valide"),TRUE),"",ROUNDUP($C13/IPOTESI!$B$5,0))</f>
        <v/>
      </c>
      <c r="E13" s="19">
        <f>IF(IFERROR(OR($C13&lt;1,$C13&lt;&gt;INT($C13),IPOTESI!$B$10&lt;&gt;"Ipotesi valide"),TRUE),"",IPOTESI!$B$3)</f>
        <v/>
      </c>
      <c r="F13" s="19">
        <f>IF(IFERROR(OR($C13&lt;1,$C13&lt;&gt;INT($C13),IPOTESI!$B$10&lt;&gt;"Ipotesi valide"),TRUE),"",$C13*IPOTESI!$B$4)</f>
        <v/>
      </c>
      <c r="G13" s="19">
        <f>IF(IFERROR(OR($C13&lt;1,$C13&lt;&gt;INT($C13),IPOTESI!$B$10&lt;&gt;"Ipotesi valide"),TRUE),"",$D13*IPOTESI!$B$6)</f>
        <v/>
      </c>
      <c r="H13" s="19">
        <f>IF(IFERROR(OR($C13&lt;1,$C13&lt;&gt;INT($C13),IPOTESI!$B$10&lt;&gt;"Ipotesi valide"),TRUE),"",SUM($E13:$G13))</f>
        <v/>
      </c>
      <c r="I13" s="19">
        <f>IF($H13="","",$H13*IPOTESI!$B$7)</f>
        <v/>
      </c>
      <c r="J13" s="19">
        <f>IF($H13="","",$H13+$I13)</f>
        <v/>
      </c>
      <c r="K13" s="19">
        <f>IF(OR($J13="",$C13=""),"",IFERROR($J13/$C13,""))</f>
        <v/>
      </c>
      <c r="L13" s="19">
        <f>IF($J13="","",IPOTESI!$B$2-$J13)</f>
        <v/>
      </c>
      <c r="M13" s="10">
        <f>IF($J13="","",IF($J13&lt;=IPOTESI!$B$2,"Entro budget","Oltre budget"))</f>
        <v/>
      </c>
      <c r="N13" s="10">
        <f>IF($J13="","",IF($C13&lt;=IPOTESI!$B$8,"Entro capienza","Oltre capienza"))</f>
        <v/>
      </c>
      <c r="O13" s="22" t="n"/>
      <c r="P13" s="23" t="n"/>
    </row>
    <row r="14" ht="22" customHeight="1">
      <c r="A14" s="22" t="n"/>
      <c r="B14" s="23" t="n"/>
      <c r="C14" s="24" t="n"/>
      <c r="D14" s="25">
        <f>IF(IFERROR(OR($C14&lt;1,$C14&lt;&gt;INT($C14),IPOTESI!$B$10&lt;&gt;"Ipotesi valide"),TRUE),"",ROUNDUP($C14/IPOTESI!$B$5,0))</f>
        <v/>
      </c>
      <c r="E14" s="20">
        <f>IF(IFERROR(OR($C14&lt;1,$C14&lt;&gt;INT($C14),IPOTESI!$B$10&lt;&gt;"Ipotesi valide"),TRUE),"",IPOTESI!$B$3)</f>
        <v/>
      </c>
      <c r="F14" s="20">
        <f>IF(IFERROR(OR($C14&lt;1,$C14&lt;&gt;INT($C14),IPOTESI!$B$10&lt;&gt;"Ipotesi valide"),TRUE),"",$C14*IPOTESI!$B$4)</f>
        <v/>
      </c>
      <c r="G14" s="20">
        <f>IF(IFERROR(OR($C14&lt;1,$C14&lt;&gt;INT($C14),IPOTESI!$B$10&lt;&gt;"Ipotesi valide"),TRUE),"",$D14*IPOTESI!$B$6)</f>
        <v/>
      </c>
      <c r="H14" s="20">
        <f>IF(IFERROR(OR($C14&lt;1,$C14&lt;&gt;INT($C14),IPOTESI!$B$10&lt;&gt;"Ipotesi valide"),TRUE),"",SUM($E14:$G14))</f>
        <v/>
      </c>
      <c r="I14" s="20">
        <f>IF($H14="","",$H14*IPOTESI!$B$7)</f>
        <v/>
      </c>
      <c r="J14" s="20">
        <f>IF($H14="","",$H14+$I14)</f>
        <v/>
      </c>
      <c r="K14" s="20">
        <f>IF(OR($J14="",$C14=""),"",IFERROR($J14/$C14,""))</f>
        <v/>
      </c>
      <c r="L14" s="20">
        <f>IF($J14="","",IPOTESI!$B$2-$J14)</f>
        <v/>
      </c>
      <c r="M14" s="9">
        <f>IF($J14="","",IF($J14&lt;=IPOTESI!$B$2,"Entro budget","Oltre budget"))</f>
        <v/>
      </c>
      <c r="N14" s="9">
        <f>IF($J14="","",IF($C14&lt;=IPOTESI!$B$8,"Entro capienza","Oltre capienza"))</f>
        <v/>
      </c>
      <c r="O14" s="22" t="n"/>
      <c r="P14" s="23" t="n"/>
    </row>
    <row r="15" ht="22" customHeight="1">
      <c r="A15" s="22" t="n"/>
      <c r="B15" s="23" t="n"/>
      <c r="C15" s="24" t="n"/>
      <c r="D15" s="26">
        <f>IF(IFERROR(OR($C15&lt;1,$C15&lt;&gt;INT($C15),IPOTESI!$B$10&lt;&gt;"Ipotesi valide"),TRUE),"",ROUNDUP($C15/IPOTESI!$B$5,0))</f>
        <v/>
      </c>
      <c r="E15" s="19">
        <f>IF(IFERROR(OR($C15&lt;1,$C15&lt;&gt;INT($C15),IPOTESI!$B$10&lt;&gt;"Ipotesi valide"),TRUE),"",IPOTESI!$B$3)</f>
        <v/>
      </c>
      <c r="F15" s="19">
        <f>IF(IFERROR(OR($C15&lt;1,$C15&lt;&gt;INT($C15),IPOTESI!$B$10&lt;&gt;"Ipotesi valide"),TRUE),"",$C15*IPOTESI!$B$4)</f>
        <v/>
      </c>
      <c r="G15" s="19">
        <f>IF(IFERROR(OR($C15&lt;1,$C15&lt;&gt;INT($C15),IPOTESI!$B$10&lt;&gt;"Ipotesi valide"),TRUE),"",$D15*IPOTESI!$B$6)</f>
        <v/>
      </c>
      <c r="H15" s="19">
        <f>IF(IFERROR(OR($C15&lt;1,$C15&lt;&gt;INT($C15),IPOTESI!$B$10&lt;&gt;"Ipotesi valide"),TRUE),"",SUM($E15:$G15))</f>
        <v/>
      </c>
      <c r="I15" s="19">
        <f>IF($H15="","",$H15*IPOTESI!$B$7)</f>
        <v/>
      </c>
      <c r="J15" s="19">
        <f>IF($H15="","",$H15+$I15)</f>
        <v/>
      </c>
      <c r="K15" s="19">
        <f>IF(OR($J15="",$C15=""),"",IFERROR($J15/$C15,""))</f>
        <v/>
      </c>
      <c r="L15" s="19">
        <f>IF($J15="","",IPOTESI!$B$2-$J15)</f>
        <v/>
      </c>
      <c r="M15" s="10">
        <f>IF($J15="","",IF($J15&lt;=IPOTESI!$B$2,"Entro budget","Oltre budget"))</f>
        <v/>
      </c>
      <c r="N15" s="10">
        <f>IF($J15="","",IF($C15&lt;=IPOTESI!$B$8,"Entro capienza","Oltre capienza"))</f>
        <v/>
      </c>
      <c r="O15" s="22" t="n"/>
      <c r="P15" s="23" t="n"/>
    </row>
    <row r="16" ht="22" customHeight="1">
      <c r="A16" s="22" t="n"/>
      <c r="B16" s="23" t="n"/>
      <c r="C16" s="24" t="n"/>
      <c r="D16" s="25">
        <f>IF(IFERROR(OR($C16&lt;1,$C16&lt;&gt;INT($C16),IPOTESI!$B$10&lt;&gt;"Ipotesi valide"),TRUE),"",ROUNDUP($C16/IPOTESI!$B$5,0))</f>
        <v/>
      </c>
      <c r="E16" s="20">
        <f>IF(IFERROR(OR($C16&lt;1,$C16&lt;&gt;INT($C16),IPOTESI!$B$10&lt;&gt;"Ipotesi valide"),TRUE),"",IPOTESI!$B$3)</f>
        <v/>
      </c>
      <c r="F16" s="20">
        <f>IF(IFERROR(OR($C16&lt;1,$C16&lt;&gt;INT($C16),IPOTESI!$B$10&lt;&gt;"Ipotesi valide"),TRUE),"",$C16*IPOTESI!$B$4)</f>
        <v/>
      </c>
      <c r="G16" s="20">
        <f>IF(IFERROR(OR($C16&lt;1,$C16&lt;&gt;INT($C16),IPOTESI!$B$10&lt;&gt;"Ipotesi valide"),TRUE),"",$D16*IPOTESI!$B$6)</f>
        <v/>
      </c>
      <c r="H16" s="20">
        <f>IF(IFERROR(OR($C16&lt;1,$C16&lt;&gt;INT($C16),IPOTESI!$B$10&lt;&gt;"Ipotesi valide"),TRUE),"",SUM($E16:$G16))</f>
        <v/>
      </c>
      <c r="I16" s="20">
        <f>IF($H16="","",$H16*IPOTESI!$B$7)</f>
        <v/>
      </c>
      <c r="J16" s="20">
        <f>IF($H16="","",$H16+$I16)</f>
        <v/>
      </c>
      <c r="K16" s="20">
        <f>IF(OR($J16="",$C16=""),"",IFERROR($J16/$C16,""))</f>
        <v/>
      </c>
      <c r="L16" s="20">
        <f>IF($J16="","",IPOTESI!$B$2-$J16)</f>
        <v/>
      </c>
      <c r="M16" s="9">
        <f>IF($J16="","",IF($J16&lt;=IPOTESI!$B$2,"Entro budget","Oltre budget"))</f>
        <v/>
      </c>
      <c r="N16" s="9">
        <f>IF($J16="","",IF($C16&lt;=IPOTESI!$B$8,"Entro capienza","Oltre capienza"))</f>
        <v/>
      </c>
      <c r="O16" s="22" t="n"/>
      <c r="P16" s="23" t="n"/>
    </row>
    <row r="17" ht="22" customHeight="1">
      <c r="A17" s="22" t="n"/>
      <c r="B17" s="23" t="n"/>
      <c r="C17" s="24" t="n"/>
      <c r="D17" s="26">
        <f>IF(IFERROR(OR($C17&lt;1,$C17&lt;&gt;INT($C17),IPOTESI!$B$10&lt;&gt;"Ipotesi valide"),TRUE),"",ROUNDUP($C17/IPOTESI!$B$5,0))</f>
        <v/>
      </c>
      <c r="E17" s="19">
        <f>IF(IFERROR(OR($C17&lt;1,$C17&lt;&gt;INT($C17),IPOTESI!$B$10&lt;&gt;"Ipotesi valide"),TRUE),"",IPOTESI!$B$3)</f>
        <v/>
      </c>
      <c r="F17" s="19">
        <f>IF(IFERROR(OR($C17&lt;1,$C17&lt;&gt;INT($C17),IPOTESI!$B$10&lt;&gt;"Ipotesi valide"),TRUE),"",$C17*IPOTESI!$B$4)</f>
        <v/>
      </c>
      <c r="G17" s="19">
        <f>IF(IFERROR(OR($C17&lt;1,$C17&lt;&gt;INT($C17),IPOTESI!$B$10&lt;&gt;"Ipotesi valide"),TRUE),"",$D17*IPOTESI!$B$6)</f>
        <v/>
      </c>
      <c r="H17" s="19">
        <f>IF(IFERROR(OR($C17&lt;1,$C17&lt;&gt;INT($C17),IPOTESI!$B$10&lt;&gt;"Ipotesi valide"),TRUE),"",SUM($E17:$G17))</f>
        <v/>
      </c>
      <c r="I17" s="19">
        <f>IF($H17="","",$H17*IPOTESI!$B$7)</f>
        <v/>
      </c>
      <c r="J17" s="19">
        <f>IF($H17="","",$H17+$I17)</f>
        <v/>
      </c>
      <c r="K17" s="19">
        <f>IF(OR($J17="",$C17=""),"",IFERROR($J17/$C17,""))</f>
        <v/>
      </c>
      <c r="L17" s="19">
        <f>IF($J17="","",IPOTESI!$B$2-$J17)</f>
        <v/>
      </c>
      <c r="M17" s="10">
        <f>IF($J17="","",IF($J17&lt;=IPOTESI!$B$2,"Entro budget","Oltre budget"))</f>
        <v/>
      </c>
      <c r="N17" s="10">
        <f>IF($J17="","",IF($C17&lt;=IPOTESI!$B$8,"Entro capienza","Oltre capienza"))</f>
        <v/>
      </c>
      <c r="O17" s="22" t="n"/>
      <c r="P17" s="23" t="n"/>
    </row>
    <row r="18" ht="22" customHeight="1">
      <c r="A18" s="22" t="n"/>
      <c r="B18" s="23" t="n"/>
      <c r="C18" s="24" t="n"/>
      <c r="D18" s="25">
        <f>IF(IFERROR(OR($C18&lt;1,$C18&lt;&gt;INT($C18),IPOTESI!$B$10&lt;&gt;"Ipotesi valide"),TRUE),"",ROUNDUP($C18/IPOTESI!$B$5,0))</f>
        <v/>
      </c>
      <c r="E18" s="20">
        <f>IF(IFERROR(OR($C18&lt;1,$C18&lt;&gt;INT($C18),IPOTESI!$B$10&lt;&gt;"Ipotesi valide"),TRUE),"",IPOTESI!$B$3)</f>
        <v/>
      </c>
      <c r="F18" s="20">
        <f>IF(IFERROR(OR($C18&lt;1,$C18&lt;&gt;INT($C18),IPOTESI!$B$10&lt;&gt;"Ipotesi valide"),TRUE),"",$C18*IPOTESI!$B$4)</f>
        <v/>
      </c>
      <c r="G18" s="20">
        <f>IF(IFERROR(OR($C18&lt;1,$C18&lt;&gt;INT($C18),IPOTESI!$B$10&lt;&gt;"Ipotesi valide"),TRUE),"",$D18*IPOTESI!$B$6)</f>
        <v/>
      </c>
      <c r="H18" s="20">
        <f>IF(IFERROR(OR($C18&lt;1,$C18&lt;&gt;INT($C18),IPOTESI!$B$10&lt;&gt;"Ipotesi valide"),TRUE),"",SUM($E18:$G18))</f>
        <v/>
      </c>
      <c r="I18" s="20">
        <f>IF($H18="","",$H18*IPOTESI!$B$7)</f>
        <v/>
      </c>
      <c r="J18" s="20">
        <f>IF($H18="","",$H18+$I18)</f>
        <v/>
      </c>
      <c r="K18" s="20">
        <f>IF(OR($J18="",$C18=""),"",IFERROR($J18/$C18,""))</f>
        <v/>
      </c>
      <c r="L18" s="20">
        <f>IF($J18="","",IPOTESI!$B$2-$J18)</f>
        <v/>
      </c>
      <c r="M18" s="9">
        <f>IF($J18="","",IF($J18&lt;=IPOTESI!$B$2,"Entro budget","Oltre budget"))</f>
        <v/>
      </c>
      <c r="N18" s="9">
        <f>IF($J18="","",IF($C18&lt;=IPOTESI!$B$8,"Entro capienza","Oltre capienza"))</f>
        <v/>
      </c>
      <c r="O18" s="22" t="n"/>
      <c r="P18" s="23" t="n"/>
    </row>
    <row r="19" ht="22" customHeight="1">
      <c r="A19" s="22" t="n"/>
      <c r="B19" s="23" t="n"/>
      <c r="C19" s="24" t="n"/>
      <c r="D19" s="26">
        <f>IF(IFERROR(OR($C19&lt;1,$C19&lt;&gt;INT($C19),IPOTESI!$B$10&lt;&gt;"Ipotesi valide"),TRUE),"",ROUNDUP($C19/IPOTESI!$B$5,0))</f>
        <v/>
      </c>
      <c r="E19" s="19">
        <f>IF(IFERROR(OR($C19&lt;1,$C19&lt;&gt;INT($C19),IPOTESI!$B$10&lt;&gt;"Ipotesi valide"),TRUE),"",IPOTESI!$B$3)</f>
        <v/>
      </c>
      <c r="F19" s="19">
        <f>IF(IFERROR(OR($C19&lt;1,$C19&lt;&gt;INT($C19),IPOTESI!$B$10&lt;&gt;"Ipotesi valide"),TRUE),"",$C19*IPOTESI!$B$4)</f>
        <v/>
      </c>
      <c r="G19" s="19">
        <f>IF(IFERROR(OR($C19&lt;1,$C19&lt;&gt;INT($C19),IPOTESI!$B$10&lt;&gt;"Ipotesi valide"),TRUE),"",$D19*IPOTESI!$B$6)</f>
        <v/>
      </c>
      <c r="H19" s="19">
        <f>IF(IFERROR(OR($C19&lt;1,$C19&lt;&gt;INT($C19),IPOTESI!$B$10&lt;&gt;"Ipotesi valide"),TRUE),"",SUM($E19:$G19))</f>
        <v/>
      </c>
      <c r="I19" s="19">
        <f>IF($H19="","",$H19*IPOTESI!$B$7)</f>
        <v/>
      </c>
      <c r="J19" s="19">
        <f>IF($H19="","",$H19+$I19)</f>
        <v/>
      </c>
      <c r="K19" s="19">
        <f>IF(OR($J19="",$C19=""),"",IFERROR($J19/$C19,""))</f>
        <v/>
      </c>
      <c r="L19" s="19">
        <f>IF($J19="","",IPOTESI!$B$2-$J19)</f>
        <v/>
      </c>
      <c r="M19" s="10">
        <f>IF($J19="","",IF($J19&lt;=IPOTESI!$B$2,"Entro budget","Oltre budget"))</f>
        <v/>
      </c>
      <c r="N19" s="10">
        <f>IF($J19="","",IF($C19&lt;=IPOTESI!$B$8,"Entro capienza","Oltre capienza"))</f>
        <v/>
      </c>
      <c r="O19" s="22" t="n"/>
      <c r="P19" s="23" t="n"/>
    </row>
    <row r="20" ht="22" customHeight="1">
      <c r="A20" s="22" t="n"/>
      <c r="B20" s="23" t="n"/>
      <c r="C20" s="24" t="n"/>
      <c r="D20" s="25">
        <f>IF(IFERROR(OR($C20&lt;1,$C20&lt;&gt;INT($C20),IPOTESI!$B$10&lt;&gt;"Ipotesi valide"),TRUE),"",ROUNDUP($C20/IPOTESI!$B$5,0))</f>
        <v/>
      </c>
      <c r="E20" s="20">
        <f>IF(IFERROR(OR($C20&lt;1,$C20&lt;&gt;INT($C20),IPOTESI!$B$10&lt;&gt;"Ipotesi valide"),TRUE),"",IPOTESI!$B$3)</f>
        <v/>
      </c>
      <c r="F20" s="20">
        <f>IF(IFERROR(OR($C20&lt;1,$C20&lt;&gt;INT($C20),IPOTESI!$B$10&lt;&gt;"Ipotesi valide"),TRUE),"",$C20*IPOTESI!$B$4)</f>
        <v/>
      </c>
      <c r="G20" s="20">
        <f>IF(IFERROR(OR($C20&lt;1,$C20&lt;&gt;INT($C20),IPOTESI!$B$10&lt;&gt;"Ipotesi valide"),TRUE),"",$D20*IPOTESI!$B$6)</f>
        <v/>
      </c>
      <c r="H20" s="20">
        <f>IF(IFERROR(OR($C20&lt;1,$C20&lt;&gt;INT($C20),IPOTESI!$B$10&lt;&gt;"Ipotesi valide"),TRUE),"",SUM($E20:$G20))</f>
        <v/>
      </c>
      <c r="I20" s="20">
        <f>IF($H20="","",$H20*IPOTESI!$B$7)</f>
        <v/>
      </c>
      <c r="J20" s="20">
        <f>IF($H20="","",$H20+$I20)</f>
        <v/>
      </c>
      <c r="K20" s="20">
        <f>IF(OR($J20="",$C20=""),"",IFERROR($J20/$C20,""))</f>
        <v/>
      </c>
      <c r="L20" s="20">
        <f>IF($J20="","",IPOTESI!$B$2-$J20)</f>
        <v/>
      </c>
      <c r="M20" s="9">
        <f>IF($J20="","",IF($J20&lt;=IPOTESI!$B$2,"Entro budget","Oltre budget"))</f>
        <v/>
      </c>
      <c r="N20" s="9">
        <f>IF($J20="","",IF($C20&lt;=IPOTESI!$B$8,"Entro capienza","Oltre capienza"))</f>
        <v/>
      </c>
      <c r="O20" s="22" t="n"/>
      <c r="P20" s="23" t="n"/>
    </row>
    <row r="21" ht="22" customHeight="1">
      <c r="A21" s="22" t="n"/>
      <c r="B21" s="23" t="n"/>
      <c r="C21" s="24" t="n"/>
      <c r="D21" s="26">
        <f>IF(IFERROR(OR($C21&lt;1,$C21&lt;&gt;INT($C21),IPOTESI!$B$10&lt;&gt;"Ipotesi valide"),TRUE),"",ROUNDUP($C21/IPOTESI!$B$5,0))</f>
        <v/>
      </c>
      <c r="E21" s="19">
        <f>IF(IFERROR(OR($C21&lt;1,$C21&lt;&gt;INT($C21),IPOTESI!$B$10&lt;&gt;"Ipotesi valide"),TRUE),"",IPOTESI!$B$3)</f>
        <v/>
      </c>
      <c r="F21" s="19">
        <f>IF(IFERROR(OR($C21&lt;1,$C21&lt;&gt;INT($C21),IPOTESI!$B$10&lt;&gt;"Ipotesi valide"),TRUE),"",$C21*IPOTESI!$B$4)</f>
        <v/>
      </c>
      <c r="G21" s="19">
        <f>IF(IFERROR(OR($C21&lt;1,$C21&lt;&gt;INT($C21),IPOTESI!$B$10&lt;&gt;"Ipotesi valide"),TRUE),"",$D21*IPOTESI!$B$6)</f>
        <v/>
      </c>
      <c r="H21" s="19">
        <f>IF(IFERROR(OR($C21&lt;1,$C21&lt;&gt;INT($C21),IPOTESI!$B$10&lt;&gt;"Ipotesi valide"),TRUE),"",SUM($E21:$G21))</f>
        <v/>
      </c>
      <c r="I21" s="19">
        <f>IF($H21="","",$H21*IPOTESI!$B$7)</f>
        <v/>
      </c>
      <c r="J21" s="19">
        <f>IF($H21="","",$H21+$I21)</f>
        <v/>
      </c>
      <c r="K21" s="19">
        <f>IF(OR($J21="",$C21=""),"",IFERROR($J21/$C21,""))</f>
        <v/>
      </c>
      <c r="L21" s="19">
        <f>IF($J21="","",IPOTESI!$B$2-$J21)</f>
        <v/>
      </c>
      <c r="M21" s="10">
        <f>IF($J21="","",IF($J21&lt;=IPOTESI!$B$2,"Entro budget","Oltre budget"))</f>
        <v/>
      </c>
      <c r="N21" s="10">
        <f>IF($J21="","",IF($C21&lt;=IPOTESI!$B$8,"Entro capienza","Oltre capienza"))</f>
        <v/>
      </c>
      <c r="O21" s="22" t="n"/>
      <c r="P21" s="23" t="n"/>
    </row>
    <row r="22" ht="22" customHeight="1">
      <c r="A22" s="22" t="n"/>
      <c r="B22" s="23" t="n"/>
      <c r="C22" s="24" t="n"/>
      <c r="D22" s="25">
        <f>IF(IFERROR(OR($C22&lt;1,$C22&lt;&gt;INT($C22),IPOTESI!$B$10&lt;&gt;"Ipotesi valide"),TRUE),"",ROUNDUP($C22/IPOTESI!$B$5,0))</f>
        <v/>
      </c>
      <c r="E22" s="20">
        <f>IF(IFERROR(OR($C22&lt;1,$C22&lt;&gt;INT($C22),IPOTESI!$B$10&lt;&gt;"Ipotesi valide"),TRUE),"",IPOTESI!$B$3)</f>
        <v/>
      </c>
      <c r="F22" s="20">
        <f>IF(IFERROR(OR($C22&lt;1,$C22&lt;&gt;INT($C22),IPOTESI!$B$10&lt;&gt;"Ipotesi valide"),TRUE),"",$C22*IPOTESI!$B$4)</f>
        <v/>
      </c>
      <c r="G22" s="20">
        <f>IF(IFERROR(OR($C22&lt;1,$C22&lt;&gt;INT($C22),IPOTESI!$B$10&lt;&gt;"Ipotesi valide"),TRUE),"",$D22*IPOTESI!$B$6)</f>
        <v/>
      </c>
      <c r="H22" s="20">
        <f>IF(IFERROR(OR($C22&lt;1,$C22&lt;&gt;INT($C22),IPOTESI!$B$10&lt;&gt;"Ipotesi valide"),TRUE),"",SUM($E22:$G22))</f>
        <v/>
      </c>
      <c r="I22" s="20">
        <f>IF($H22="","",$H22*IPOTESI!$B$7)</f>
        <v/>
      </c>
      <c r="J22" s="20">
        <f>IF($H22="","",$H22+$I22)</f>
        <v/>
      </c>
      <c r="K22" s="20">
        <f>IF(OR($J22="",$C22=""),"",IFERROR($J22/$C22,""))</f>
        <v/>
      </c>
      <c r="L22" s="20">
        <f>IF($J22="","",IPOTESI!$B$2-$J22)</f>
        <v/>
      </c>
      <c r="M22" s="9">
        <f>IF($J22="","",IF($J22&lt;=IPOTESI!$B$2,"Entro budget","Oltre budget"))</f>
        <v/>
      </c>
      <c r="N22" s="9">
        <f>IF($J22="","",IF($C22&lt;=IPOTESI!$B$8,"Entro capienza","Oltre capienza"))</f>
        <v/>
      </c>
      <c r="O22" s="22" t="n"/>
      <c r="P22" s="23" t="n"/>
    </row>
    <row r="23" ht="22" customHeight="1">
      <c r="A23" s="22" t="n"/>
      <c r="B23" s="23" t="n"/>
      <c r="C23" s="24" t="n"/>
      <c r="D23" s="26">
        <f>IF(IFERROR(OR($C23&lt;1,$C23&lt;&gt;INT($C23),IPOTESI!$B$10&lt;&gt;"Ipotesi valide"),TRUE),"",ROUNDUP($C23/IPOTESI!$B$5,0))</f>
        <v/>
      </c>
      <c r="E23" s="19">
        <f>IF(IFERROR(OR($C23&lt;1,$C23&lt;&gt;INT($C23),IPOTESI!$B$10&lt;&gt;"Ipotesi valide"),TRUE),"",IPOTESI!$B$3)</f>
        <v/>
      </c>
      <c r="F23" s="19">
        <f>IF(IFERROR(OR($C23&lt;1,$C23&lt;&gt;INT($C23),IPOTESI!$B$10&lt;&gt;"Ipotesi valide"),TRUE),"",$C23*IPOTESI!$B$4)</f>
        <v/>
      </c>
      <c r="G23" s="19">
        <f>IF(IFERROR(OR($C23&lt;1,$C23&lt;&gt;INT($C23),IPOTESI!$B$10&lt;&gt;"Ipotesi valide"),TRUE),"",$D23*IPOTESI!$B$6)</f>
        <v/>
      </c>
      <c r="H23" s="19">
        <f>IF(IFERROR(OR($C23&lt;1,$C23&lt;&gt;INT($C23),IPOTESI!$B$10&lt;&gt;"Ipotesi valide"),TRUE),"",SUM($E23:$G23))</f>
        <v/>
      </c>
      <c r="I23" s="19">
        <f>IF($H23="","",$H23*IPOTESI!$B$7)</f>
        <v/>
      </c>
      <c r="J23" s="19">
        <f>IF($H23="","",$H23+$I23)</f>
        <v/>
      </c>
      <c r="K23" s="19">
        <f>IF(OR($J23="",$C23=""),"",IFERROR($J23/$C23,""))</f>
        <v/>
      </c>
      <c r="L23" s="19">
        <f>IF($J23="","",IPOTESI!$B$2-$J23)</f>
        <v/>
      </c>
      <c r="M23" s="10">
        <f>IF($J23="","",IF($J23&lt;=IPOTESI!$B$2,"Entro budget","Oltre budget"))</f>
        <v/>
      </c>
      <c r="N23" s="10">
        <f>IF($J23="","",IF($C23&lt;=IPOTESI!$B$8,"Entro capienza","Oltre capienza"))</f>
        <v/>
      </c>
      <c r="O23" s="22" t="n"/>
      <c r="P23" s="23" t="n"/>
    </row>
    <row r="24" ht="22" customHeight="1">
      <c r="A24" s="22" t="n"/>
      <c r="B24" s="23" t="n"/>
      <c r="C24" s="24" t="n"/>
      <c r="D24" s="25">
        <f>IF(IFERROR(OR($C24&lt;1,$C24&lt;&gt;INT($C24),IPOTESI!$B$10&lt;&gt;"Ipotesi valide"),TRUE),"",ROUNDUP($C24/IPOTESI!$B$5,0))</f>
        <v/>
      </c>
      <c r="E24" s="20">
        <f>IF(IFERROR(OR($C24&lt;1,$C24&lt;&gt;INT($C24),IPOTESI!$B$10&lt;&gt;"Ipotesi valide"),TRUE),"",IPOTESI!$B$3)</f>
        <v/>
      </c>
      <c r="F24" s="20">
        <f>IF(IFERROR(OR($C24&lt;1,$C24&lt;&gt;INT($C24),IPOTESI!$B$10&lt;&gt;"Ipotesi valide"),TRUE),"",$C24*IPOTESI!$B$4)</f>
        <v/>
      </c>
      <c r="G24" s="20">
        <f>IF(IFERROR(OR($C24&lt;1,$C24&lt;&gt;INT($C24),IPOTESI!$B$10&lt;&gt;"Ipotesi valide"),TRUE),"",$D24*IPOTESI!$B$6)</f>
        <v/>
      </c>
      <c r="H24" s="20">
        <f>IF(IFERROR(OR($C24&lt;1,$C24&lt;&gt;INT($C24),IPOTESI!$B$10&lt;&gt;"Ipotesi valide"),TRUE),"",SUM($E24:$G24))</f>
        <v/>
      </c>
      <c r="I24" s="20">
        <f>IF($H24="","",$H24*IPOTESI!$B$7)</f>
        <v/>
      </c>
      <c r="J24" s="20">
        <f>IF($H24="","",$H24+$I24)</f>
        <v/>
      </c>
      <c r="K24" s="20">
        <f>IF(OR($J24="",$C24=""),"",IFERROR($J24/$C24,""))</f>
        <v/>
      </c>
      <c r="L24" s="20">
        <f>IF($J24="","",IPOTESI!$B$2-$J24)</f>
        <v/>
      </c>
      <c r="M24" s="9">
        <f>IF($J24="","",IF($J24&lt;=IPOTESI!$B$2,"Entro budget","Oltre budget"))</f>
        <v/>
      </c>
      <c r="N24" s="9">
        <f>IF($J24="","",IF($C24&lt;=IPOTESI!$B$8,"Entro capienza","Oltre capienza"))</f>
        <v/>
      </c>
      <c r="O24" s="22" t="n"/>
      <c r="P24" s="23" t="n"/>
    </row>
    <row r="25" ht="22" customHeight="1">
      <c r="A25" s="22" t="n"/>
      <c r="B25" s="23" t="n"/>
      <c r="C25" s="24" t="n"/>
      <c r="D25" s="26">
        <f>IF(IFERROR(OR($C25&lt;1,$C25&lt;&gt;INT($C25),IPOTESI!$B$10&lt;&gt;"Ipotesi valide"),TRUE),"",ROUNDUP($C25/IPOTESI!$B$5,0))</f>
        <v/>
      </c>
      <c r="E25" s="19">
        <f>IF(IFERROR(OR($C25&lt;1,$C25&lt;&gt;INT($C25),IPOTESI!$B$10&lt;&gt;"Ipotesi valide"),TRUE),"",IPOTESI!$B$3)</f>
        <v/>
      </c>
      <c r="F25" s="19">
        <f>IF(IFERROR(OR($C25&lt;1,$C25&lt;&gt;INT($C25),IPOTESI!$B$10&lt;&gt;"Ipotesi valide"),TRUE),"",$C25*IPOTESI!$B$4)</f>
        <v/>
      </c>
      <c r="G25" s="19">
        <f>IF(IFERROR(OR($C25&lt;1,$C25&lt;&gt;INT($C25),IPOTESI!$B$10&lt;&gt;"Ipotesi valide"),TRUE),"",$D25*IPOTESI!$B$6)</f>
        <v/>
      </c>
      <c r="H25" s="19">
        <f>IF(IFERROR(OR($C25&lt;1,$C25&lt;&gt;INT($C25),IPOTESI!$B$10&lt;&gt;"Ipotesi valide"),TRUE),"",SUM($E25:$G25))</f>
        <v/>
      </c>
      <c r="I25" s="19">
        <f>IF($H25="","",$H25*IPOTESI!$B$7)</f>
        <v/>
      </c>
      <c r="J25" s="19">
        <f>IF($H25="","",$H25+$I25)</f>
        <v/>
      </c>
      <c r="K25" s="19">
        <f>IF(OR($J25="",$C25=""),"",IFERROR($J25/$C25,""))</f>
        <v/>
      </c>
      <c r="L25" s="19">
        <f>IF($J25="","",IPOTESI!$B$2-$J25)</f>
        <v/>
      </c>
      <c r="M25" s="10">
        <f>IF($J25="","",IF($J25&lt;=IPOTESI!$B$2,"Entro budget","Oltre budget"))</f>
        <v/>
      </c>
      <c r="N25" s="10">
        <f>IF($J25="","",IF($C25&lt;=IPOTESI!$B$8,"Entro capienza","Oltre capienza"))</f>
        <v/>
      </c>
      <c r="O25" s="22" t="n"/>
      <c r="P25" s="23" t="n"/>
    </row>
    <row r="26" ht="22" customHeight="1">
      <c r="A26" s="22" t="n"/>
      <c r="B26" s="23" t="n"/>
      <c r="C26" s="24" t="n"/>
      <c r="D26" s="25">
        <f>IF(IFERROR(OR($C26&lt;1,$C26&lt;&gt;INT($C26),IPOTESI!$B$10&lt;&gt;"Ipotesi valide"),TRUE),"",ROUNDUP($C26/IPOTESI!$B$5,0))</f>
        <v/>
      </c>
      <c r="E26" s="20">
        <f>IF(IFERROR(OR($C26&lt;1,$C26&lt;&gt;INT($C26),IPOTESI!$B$10&lt;&gt;"Ipotesi valide"),TRUE),"",IPOTESI!$B$3)</f>
        <v/>
      </c>
      <c r="F26" s="20">
        <f>IF(IFERROR(OR($C26&lt;1,$C26&lt;&gt;INT($C26),IPOTESI!$B$10&lt;&gt;"Ipotesi valide"),TRUE),"",$C26*IPOTESI!$B$4)</f>
        <v/>
      </c>
      <c r="G26" s="20">
        <f>IF(IFERROR(OR($C26&lt;1,$C26&lt;&gt;INT($C26),IPOTESI!$B$10&lt;&gt;"Ipotesi valide"),TRUE),"",$D26*IPOTESI!$B$6)</f>
        <v/>
      </c>
      <c r="H26" s="20">
        <f>IF(IFERROR(OR($C26&lt;1,$C26&lt;&gt;INT($C26),IPOTESI!$B$10&lt;&gt;"Ipotesi valide"),TRUE),"",SUM($E26:$G26))</f>
        <v/>
      </c>
      <c r="I26" s="20">
        <f>IF($H26="","",$H26*IPOTESI!$B$7)</f>
        <v/>
      </c>
      <c r="J26" s="20">
        <f>IF($H26="","",$H26+$I26)</f>
        <v/>
      </c>
      <c r="K26" s="20">
        <f>IF(OR($J26="",$C26=""),"",IFERROR($J26/$C26,""))</f>
        <v/>
      </c>
      <c r="L26" s="20">
        <f>IF($J26="","",IPOTESI!$B$2-$J26)</f>
        <v/>
      </c>
      <c r="M26" s="9">
        <f>IF($J26="","",IF($J26&lt;=IPOTESI!$B$2,"Entro budget","Oltre budget"))</f>
        <v/>
      </c>
      <c r="N26" s="9">
        <f>IF($J26="","",IF($C26&lt;=IPOTESI!$B$8,"Entro capienza","Oltre capienza"))</f>
        <v/>
      </c>
      <c r="O26" s="22" t="n"/>
      <c r="P26" s="23" t="n"/>
    </row>
    <row r="27" ht="22" customHeight="1">
      <c r="A27" s="22" t="n"/>
      <c r="B27" s="23" t="n"/>
      <c r="C27" s="24" t="n"/>
      <c r="D27" s="26">
        <f>IF(IFERROR(OR($C27&lt;1,$C27&lt;&gt;INT($C27),IPOTESI!$B$10&lt;&gt;"Ipotesi valide"),TRUE),"",ROUNDUP($C27/IPOTESI!$B$5,0))</f>
        <v/>
      </c>
      <c r="E27" s="19">
        <f>IF(IFERROR(OR($C27&lt;1,$C27&lt;&gt;INT($C27),IPOTESI!$B$10&lt;&gt;"Ipotesi valide"),TRUE),"",IPOTESI!$B$3)</f>
        <v/>
      </c>
      <c r="F27" s="19">
        <f>IF(IFERROR(OR($C27&lt;1,$C27&lt;&gt;INT($C27),IPOTESI!$B$10&lt;&gt;"Ipotesi valide"),TRUE),"",$C27*IPOTESI!$B$4)</f>
        <v/>
      </c>
      <c r="G27" s="19">
        <f>IF(IFERROR(OR($C27&lt;1,$C27&lt;&gt;INT($C27),IPOTESI!$B$10&lt;&gt;"Ipotesi valide"),TRUE),"",$D27*IPOTESI!$B$6)</f>
        <v/>
      </c>
      <c r="H27" s="19">
        <f>IF(IFERROR(OR($C27&lt;1,$C27&lt;&gt;INT($C27),IPOTESI!$B$10&lt;&gt;"Ipotesi valide"),TRUE),"",SUM($E27:$G27))</f>
        <v/>
      </c>
      <c r="I27" s="19">
        <f>IF($H27="","",$H27*IPOTESI!$B$7)</f>
        <v/>
      </c>
      <c r="J27" s="19">
        <f>IF($H27="","",$H27+$I27)</f>
        <v/>
      </c>
      <c r="K27" s="19">
        <f>IF(OR($J27="",$C27=""),"",IFERROR($J27/$C27,""))</f>
        <v/>
      </c>
      <c r="L27" s="19">
        <f>IF($J27="","",IPOTESI!$B$2-$J27)</f>
        <v/>
      </c>
      <c r="M27" s="10">
        <f>IF($J27="","",IF($J27&lt;=IPOTESI!$B$2,"Entro budget","Oltre budget"))</f>
        <v/>
      </c>
      <c r="N27" s="10">
        <f>IF($J27="","",IF($C27&lt;=IPOTESI!$B$8,"Entro capienza","Oltre capienza"))</f>
        <v/>
      </c>
      <c r="O27" s="22" t="n"/>
      <c r="P27" s="23" t="n"/>
    </row>
    <row r="28" ht="22" customHeight="1">
      <c r="A28" s="22" t="n"/>
      <c r="B28" s="23" t="n"/>
      <c r="C28" s="24" t="n"/>
      <c r="D28" s="25">
        <f>IF(IFERROR(OR($C28&lt;1,$C28&lt;&gt;INT($C28),IPOTESI!$B$10&lt;&gt;"Ipotesi valide"),TRUE),"",ROUNDUP($C28/IPOTESI!$B$5,0))</f>
        <v/>
      </c>
      <c r="E28" s="20">
        <f>IF(IFERROR(OR($C28&lt;1,$C28&lt;&gt;INT($C28),IPOTESI!$B$10&lt;&gt;"Ipotesi valide"),TRUE),"",IPOTESI!$B$3)</f>
        <v/>
      </c>
      <c r="F28" s="20">
        <f>IF(IFERROR(OR($C28&lt;1,$C28&lt;&gt;INT($C28),IPOTESI!$B$10&lt;&gt;"Ipotesi valide"),TRUE),"",$C28*IPOTESI!$B$4)</f>
        <v/>
      </c>
      <c r="G28" s="20">
        <f>IF(IFERROR(OR($C28&lt;1,$C28&lt;&gt;INT($C28),IPOTESI!$B$10&lt;&gt;"Ipotesi valide"),TRUE),"",$D28*IPOTESI!$B$6)</f>
        <v/>
      </c>
      <c r="H28" s="20">
        <f>IF(IFERROR(OR($C28&lt;1,$C28&lt;&gt;INT($C28),IPOTESI!$B$10&lt;&gt;"Ipotesi valide"),TRUE),"",SUM($E28:$G28))</f>
        <v/>
      </c>
      <c r="I28" s="20">
        <f>IF($H28="","",$H28*IPOTESI!$B$7)</f>
        <v/>
      </c>
      <c r="J28" s="20">
        <f>IF($H28="","",$H28+$I28)</f>
        <v/>
      </c>
      <c r="K28" s="20">
        <f>IF(OR($J28="",$C28=""),"",IFERROR($J28/$C28,""))</f>
        <v/>
      </c>
      <c r="L28" s="20">
        <f>IF($J28="","",IPOTESI!$B$2-$J28)</f>
        <v/>
      </c>
      <c r="M28" s="9">
        <f>IF($J28="","",IF($J28&lt;=IPOTESI!$B$2,"Entro budget","Oltre budget"))</f>
        <v/>
      </c>
      <c r="N28" s="9">
        <f>IF($J28="","",IF($C28&lt;=IPOTESI!$B$8,"Entro capienza","Oltre capienza"))</f>
        <v/>
      </c>
      <c r="O28" s="22" t="n"/>
      <c r="P28" s="23" t="n"/>
    </row>
    <row r="29" ht="22" customHeight="1">
      <c r="A29" s="22" t="n"/>
      <c r="B29" s="23" t="n"/>
      <c r="C29" s="24" t="n"/>
      <c r="D29" s="26">
        <f>IF(IFERROR(OR($C29&lt;1,$C29&lt;&gt;INT($C29),IPOTESI!$B$10&lt;&gt;"Ipotesi valide"),TRUE),"",ROUNDUP($C29/IPOTESI!$B$5,0))</f>
        <v/>
      </c>
      <c r="E29" s="19">
        <f>IF(IFERROR(OR($C29&lt;1,$C29&lt;&gt;INT($C29),IPOTESI!$B$10&lt;&gt;"Ipotesi valide"),TRUE),"",IPOTESI!$B$3)</f>
        <v/>
      </c>
      <c r="F29" s="19">
        <f>IF(IFERROR(OR($C29&lt;1,$C29&lt;&gt;INT($C29),IPOTESI!$B$10&lt;&gt;"Ipotesi valide"),TRUE),"",$C29*IPOTESI!$B$4)</f>
        <v/>
      </c>
      <c r="G29" s="19">
        <f>IF(IFERROR(OR($C29&lt;1,$C29&lt;&gt;INT($C29),IPOTESI!$B$10&lt;&gt;"Ipotesi valide"),TRUE),"",$D29*IPOTESI!$B$6)</f>
        <v/>
      </c>
      <c r="H29" s="19">
        <f>IF(IFERROR(OR($C29&lt;1,$C29&lt;&gt;INT($C29),IPOTESI!$B$10&lt;&gt;"Ipotesi valide"),TRUE),"",SUM($E29:$G29))</f>
        <v/>
      </c>
      <c r="I29" s="19">
        <f>IF($H29="","",$H29*IPOTESI!$B$7)</f>
        <v/>
      </c>
      <c r="J29" s="19">
        <f>IF($H29="","",$H29+$I29)</f>
        <v/>
      </c>
      <c r="K29" s="19">
        <f>IF(OR($J29="",$C29=""),"",IFERROR($J29/$C29,""))</f>
        <v/>
      </c>
      <c r="L29" s="19">
        <f>IF($J29="","",IPOTESI!$B$2-$J29)</f>
        <v/>
      </c>
      <c r="M29" s="10">
        <f>IF($J29="","",IF($J29&lt;=IPOTESI!$B$2,"Entro budget","Oltre budget"))</f>
        <v/>
      </c>
      <c r="N29" s="10">
        <f>IF($J29="","",IF($C29&lt;=IPOTESI!$B$8,"Entro capienza","Oltre capienza"))</f>
        <v/>
      </c>
      <c r="O29" s="22" t="n"/>
      <c r="P29" s="23" t="n"/>
    </row>
    <row r="30" ht="22" customHeight="1">
      <c r="A30" s="22" t="n"/>
      <c r="B30" s="23" t="n"/>
      <c r="C30" s="24" t="n"/>
      <c r="D30" s="25">
        <f>IF(IFERROR(OR($C30&lt;1,$C30&lt;&gt;INT($C30),IPOTESI!$B$10&lt;&gt;"Ipotesi valide"),TRUE),"",ROUNDUP($C30/IPOTESI!$B$5,0))</f>
        <v/>
      </c>
      <c r="E30" s="20">
        <f>IF(IFERROR(OR($C30&lt;1,$C30&lt;&gt;INT($C30),IPOTESI!$B$10&lt;&gt;"Ipotesi valide"),TRUE),"",IPOTESI!$B$3)</f>
        <v/>
      </c>
      <c r="F30" s="20">
        <f>IF(IFERROR(OR($C30&lt;1,$C30&lt;&gt;INT($C30),IPOTESI!$B$10&lt;&gt;"Ipotesi valide"),TRUE),"",$C30*IPOTESI!$B$4)</f>
        <v/>
      </c>
      <c r="G30" s="20">
        <f>IF(IFERROR(OR($C30&lt;1,$C30&lt;&gt;INT($C30),IPOTESI!$B$10&lt;&gt;"Ipotesi valide"),TRUE),"",$D30*IPOTESI!$B$6)</f>
        <v/>
      </c>
      <c r="H30" s="20">
        <f>IF(IFERROR(OR($C30&lt;1,$C30&lt;&gt;INT($C30),IPOTESI!$B$10&lt;&gt;"Ipotesi valide"),TRUE),"",SUM($E30:$G30))</f>
        <v/>
      </c>
      <c r="I30" s="20">
        <f>IF($H30="","",$H30*IPOTESI!$B$7)</f>
        <v/>
      </c>
      <c r="J30" s="20">
        <f>IF($H30="","",$H30+$I30)</f>
        <v/>
      </c>
      <c r="K30" s="20">
        <f>IF(OR($J30="",$C30=""),"",IFERROR($J30/$C30,""))</f>
        <v/>
      </c>
      <c r="L30" s="20">
        <f>IF($J30="","",IPOTESI!$B$2-$J30)</f>
        <v/>
      </c>
      <c r="M30" s="9">
        <f>IF($J30="","",IF($J30&lt;=IPOTESI!$B$2,"Entro budget","Oltre budget"))</f>
        <v/>
      </c>
      <c r="N30" s="9">
        <f>IF($J30="","",IF($C30&lt;=IPOTESI!$B$8,"Entro capienza","Oltre capienza"))</f>
        <v/>
      </c>
      <c r="O30" s="22" t="n"/>
      <c r="P30" s="23" t="n"/>
    </row>
    <row r="31" ht="22" customHeight="1">
      <c r="A31" s="22" t="n"/>
      <c r="B31" s="23" t="n"/>
      <c r="C31" s="24" t="n"/>
      <c r="D31" s="26">
        <f>IF(IFERROR(OR($C31&lt;1,$C31&lt;&gt;INT($C31),IPOTESI!$B$10&lt;&gt;"Ipotesi valide"),TRUE),"",ROUNDUP($C31/IPOTESI!$B$5,0))</f>
        <v/>
      </c>
      <c r="E31" s="19">
        <f>IF(IFERROR(OR($C31&lt;1,$C31&lt;&gt;INT($C31),IPOTESI!$B$10&lt;&gt;"Ipotesi valide"),TRUE),"",IPOTESI!$B$3)</f>
        <v/>
      </c>
      <c r="F31" s="19">
        <f>IF(IFERROR(OR($C31&lt;1,$C31&lt;&gt;INT($C31),IPOTESI!$B$10&lt;&gt;"Ipotesi valide"),TRUE),"",$C31*IPOTESI!$B$4)</f>
        <v/>
      </c>
      <c r="G31" s="19">
        <f>IF(IFERROR(OR($C31&lt;1,$C31&lt;&gt;INT($C31),IPOTESI!$B$10&lt;&gt;"Ipotesi valide"),TRUE),"",$D31*IPOTESI!$B$6)</f>
        <v/>
      </c>
      <c r="H31" s="19">
        <f>IF(IFERROR(OR($C31&lt;1,$C31&lt;&gt;INT($C31),IPOTESI!$B$10&lt;&gt;"Ipotesi valide"),TRUE),"",SUM($E31:$G31))</f>
        <v/>
      </c>
      <c r="I31" s="19">
        <f>IF($H31="","",$H31*IPOTESI!$B$7)</f>
        <v/>
      </c>
      <c r="J31" s="19">
        <f>IF($H31="","",$H31+$I31)</f>
        <v/>
      </c>
      <c r="K31" s="19">
        <f>IF(OR($J31="",$C31=""),"",IFERROR($J31/$C31,""))</f>
        <v/>
      </c>
      <c r="L31" s="19">
        <f>IF($J31="","",IPOTESI!$B$2-$J31)</f>
        <v/>
      </c>
      <c r="M31" s="10">
        <f>IF($J31="","",IF($J31&lt;=IPOTESI!$B$2,"Entro budget","Oltre budget"))</f>
        <v/>
      </c>
      <c r="N31" s="10">
        <f>IF($J31="","",IF($C31&lt;=IPOTESI!$B$8,"Entro capienza","Oltre capienza"))</f>
        <v/>
      </c>
      <c r="O31" s="22" t="n"/>
      <c r="P31" s="23" t="n"/>
    </row>
    <row r="32" ht="22" customHeight="1">
      <c r="A32" s="22" t="n"/>
      <c r="B32" s="23" t="n"/>
      <c r="C32" s="24" t="n"/>
      <c r="D32" s="25">
        <f>IF(IFERROR(OR($C32&lt;1,$C32&lt;&gt;INT($C32),IPOTESI!$B$10&lt;&gt;"Ipotesi valide"),TRUE),"",ROUNDUP($C32/IPOTESI!$B$5,0))</f>
        <v/>
      </c>
      <c r="E32" s="20">
        <f>IF(IFERROR(OR($C32&lt;1,$C32&lt;&gt;INT($C32),IPOTESI!$B$10&lt;&gt;"Ipotesi valide"),TRUE),"",IPOTESI!$B$3)</f>
        <v/>
      </c>
      <c r="F32" s="20">
        <f>IF(IFERROR(OR($C32&lt;1,$C32&lt;&gt;INT($C32),IPOTESI!$B$10&lt;&gt;"Ipotesi valide"),TRUE),"",$C32*IPOTESI!$B$4)</f>
        <v/>
      </c>
      <c r="G32" s="20">
        <f>IF(IFERROR(OR($C32&lt;1,$C32&lt;&gt;INT($C32),IPOTESI!$B$10&lt;&gt;"Ipotesi valide"),TRUE),"",$D32*IPOTESI!$B$6)</f>
        <v/>
      </c>
      <c r="H32" s="20">
        <f>IF(IFERROR(OR($C32&lt;1,$C32&lt;&gt;INT($C32),IPOTESI!$B$10&lt;&gt;"Ipotesi valide"),TRUE),"",SUM($E32:$G32))</f>
        <v/>
      </c>
      <c r="I32" s="20">
        <f>IF($H32="","",$H32*IPOTESI!$B$7)</f>
        <v/>
      </c>
      <c r="J32" s="20">
        <f>IF($H32="","",$H32+$I32)</f>
        <v/>
      </c>
      <c r="K32" s="20">
        <f>IF(OR($J32="",$C32=""),"",IFERROR($J32/$C32,""))</f>
        <v/>
      </c>
      <c r="L32" s="20">
        <f>IF($J32="","",IPOTESI!$B$2-$J32)</f>
        <v/>
      </c>
      <c r="M32" s="9">
        <f>IF($J32="","",IF($J32&lt;=IPOTESI!$B$2,"Entro budget","Oltre budget"))</f>
        <v/>
      </c>
      <c r="N32" s="9">
        <f>IF($J32="","",IF($C32&lt;=IPOTESI!$B$8,"Entro capienza","Oltre capienza"))</f>
        <v/>
      </c>
      <c r="O32" s="22" t="n"/>
      <c r="P32" s="23" t="n"/>
    </row>
    <row r="33" ht="22" customHeight="1">
      <c r="A33" s="22" t="n"/>
      <c r="B33" s="23" t="n"/>
      <c r="C33" s="24" t="n"/>
      <c r="D33" s="26">
        <f>IF(IFERROR(OR($C33&lt;1,$C33&lt;&gt;INT($C33),IPOTESI!$B$10&lt;&gt;"Ipotesi valide"),TRUE),"",ROUNDUP($C33/IPOTESI!$B$5,0))</f>
        <v/>
      </c>
      <c r="E33" s="19">
        <f>IF(IFERROR(OR($C33&lt;1,$C33&lt;&gt;INT($C33),IPOTESI!$B$10&lt;&gt;"Ipotesi valide"),TRUE),"",IPOTESI!$B$3)</f>
        <v/>
      </c>
      <c r="F33" s="19">
        <f>IF(IFERROR(OR($C33&lt;1,$C33&lt;&gt;INT($C33),IPOTESI!$B$10&lt;&gt;"Ipotesi valide"),TRUE),"",$C33*IPOTESI!$B$4)</f>
        <v/>
      </c>
      <c r="G33" s="19">
        <f>IF(IFERROR(OR($C33&lt;1,$C33&lt;&gt;INT($C33),IPOTESI!$B$10&lt;&gt;"Ipotesi valide"),TRUE),"",$D33*IPOTESI!$B$6)</f>
        <v/>
      </c>
      <c r="H33" s="19">
        <f>IF(IFERROR(OR($C33&lt;1,$C33&lt;&gt;INT($C33),IPOTESI!$B$10&lt;&gt;"Ipotesi valide"),TRUE),"",SUM($E33:$G33))</f>
        <v/>
      </c>
      <c r="I33" s="19">
        <f>IF($H33="","",$H33*IPOTESI!$B$7)</f>
        <v/>
      </c>
      <c r="J33" s="19">
        <f>IF($H33="","",$H33+$I33)</f>
        <v/>
      </c>
      <c r="K33" s="19">
        <f>IF(OR($J33="",$C33=""),"",IFERROR($J33/$C33,""))</f>
        <v/>
      </c>
      <c r="L33" s="19">
        <f>IF($J33="","",IPOTESI!$B$2-$J33)</f>
        <v/>
      </c>
      <c r="M33" s="10">
        <f>IF($J33="","",IF($J33&lt;=IPOTESI!$B$2,"Entro budget","Oltre budget"))</f>
        <v/>
      </c>
      <c r="N33" s="10">
        <f>IF($J33="","",IF($C33&lt;=IPOTESI!$B$8,"Entro capienza","Oltre capienza"))</f>
        <v/>
      </c>
      <c r="O33" s="22" t="n"/>
      <c r="P33" s="23" t="n"/>
    </row>
    <row r="34" ht="22" customHeight="1">
      <c r="A34" s="22" t="n"/>
      <c r="B34" s="23" t="n"/>
      <c r="C34" s="24" t="n"/>
      <c r="D34" s="25">
        <f>IF(IFERROR(OR($C34&lt;1,$C34&lt;&gt;INT($C34),IPOTESI!$B$10&lt;&gt;"Ipotesi valide"),TRUE),"",ROUNDUP($C34/IPOTESI!$B$5,0))</f>
        <v/>
      </c>
      <c r="E34" s="20">
        <f>IF(IFERROR(OR($C34&lt;1,$C34&lt;&gt;INT($C34),IPOTESI!$B$10&lt;&gt;"Ipotesi valide"),TRUE),"",IPOTESI!$B$3)</f>
        <v/>
      </c>
      <c r="F34" s="20">
        <f>IF(IFERROR(OR($C34&lt;1,$C34&lt;&gt;INT($C34),IPOTESI!$B$10&lt;&gt;"Ipotesi valide"),TRUE),"",$C34*IPOTESI!$B$4)</f>
        <v/>
      </c>
      <c r="G34" s="20">
        <f>IF(IFERROR(OR($C34&lt;1,$C34&lt;&gt;INT($C34),IPOTESI!$B$10&lt;&gt;"Ipotesi valide"),TRUE),"",$D34*IPOTESI!$B$6)</f>
        <v/>
      </c>
      <c r="H34" s="20">
        <f>IF(IFERROR(OR($C34&lt;1,$C34&lt;&gt;INT($C34),IPOTESI!$B$10&lt;&gt;"Ipotesi valide"),TRUE),"",SUM($E34:$G34))</f>
        <v/>
      </c>
      <c r="I34" s="20">
        <f>IF($H34="","",$H34*IPOTESI!$B$7)</f>
        <v/>
      </c>
      <c r="J34" s="20">
        <f>IF($H34="","",$H34+$I34)</f>
        <v/>
      </c>
      <c r="K34" s="20">
        <f>IF(OR($J34="",$C34=""),"",IFERROR($J34/$C34,""))</f>
        <v/>
      </c>
      <c r="L34" s="20">
        <f>IF($J34="","",IPOTESI!$B$2-$J34)</f>
        <v/>
      </c>
      <c r="M34" s="9">
        <f>IF($J34="","",IF($J34&lt;=IPOTESI!$B$2,"Entro budget","Oltre budget"))</f>
        <v/>
      </c>
      <c r="N34" s="9">
        <f>IF($J34="","",IF($C34&lt;=IPOTESI!$B$8,"Entro capienza","Oltre capienza"))</f>
        <v/>
      </c>
      <c r="O34" s="22" t="n"/>
      <c r="P34" s="23" t="n"/>
    </row>
    <row r="35" ht="22" customHeight="1">
      <c r="A35" s="22" t="n"/>
      <c r="B35" s="23" t="n"/>
      <c r="C35" s="24" t="n"/>
      <c r="D35" s="26">
        <f>IF(IFERROR(OR($C35&lt;1,$C35&lt;&gt;INT($C35),IPOTESI!$B$10&lt;&gt;"Ipotesi valide"),TRUE),"",ROUNDUP($C35/IPOTESI!$B$5,0))</f>
        <v/>
      </c>
      <c r="E35" s="19">
        <f>IF(IFERROR(OR($C35&lt;1,$C35&lt;&gt;INT($C35),IPOTESI!$B$10&lt;&gt;"Ipotesi valide"),TRUE),"",IPOTESI!$B$3)</f>
        <v/>
      </c>
      <c r="F35" s="19">
        <f>IF(IFERROR(OR($C35&lt;1,$C35&lt;&gt;INT($C35),IPOTESI!$B$10&lt;&gt;"Ipotesi valide"),TRUE),"",$C35*IPOTESI!$B$4)</f>
        <v/>
      </c>
      <c r="G35" s="19">
        <f>IF(IFERROR(OR($C35&lt;1,$C35&lt;&gt;INT($C35),IPOTESI!$B$10&lt;&gt;"Ipotesi valide"),TRUE),"",$D35*IPOTESI!$B$6)</f>
        <v/>
      </c>
      <c r="H35" s="19">
        <f>IF(IFERROR(OR($C35&lt;1,$C35&lt;&gt;INT($C35),IPOTESI!$B$10&lt;&gt;"Ipotesi valide"),TRUE),"",SUM($E35:$G35))</f>
        <v/>
      </c>
      <c r="I35" s="19">
        <f>IF($H35="","",$H35*IPOTESI!$B$7)</f>
        <v/>
      </c>
      <c r="J35" s="19">
        <f>IF($H35="","",$H35+$I35)</f>
        <v/>
      </c>
      <c r="K35" s="19">
        <f>IF(OR($J35="",$C35=""),"",IFERROR($J35/$C35,""))</f>
        <v/>
      </c>
      <c r="L35" s="19">
        <f>IF($J35="","",IPOTESI!$B$2-$J35)</f>
        <v/>
      </c>
      <c r="M35" s="10">
        <f>IF($J35="","",IF($J35&lt;=IPOTESI!$B$2,"Entro budget","Oltre budget"))</f>
        <v/>
      </c>
      <c r="N35" s="10">
        <f>IF($J35="","",IF($C35&lt;=IPOTESI!$B$8,"Entro capienza","Oltre capienza"))</f>
        <v/>
      </c>
      <c r="O35" s="22" t="n"/>
      <c r="P35" s="23" t="n"/>
    </row>
    <row r="36" ht="22" customHeight="1">
      <c r="A36" s="22" t="n"/>
      <c r="B36" s="23" t="n"/>
      <c r="C36" s="24" t="n"/>
      <c r="D36" s="25">
        <f>IF(IFERROR(OR($C36&lt;1,$C36&lt;&gt;INT($C36),IPOTESI!$B$10&lt;&gt;"Ipotesi valide"),TRUE),"",ROUNDUP($C36/IPOTESI!$B$5,0))</f>
        <v/>
      </c>
      <c r="E36" s="20">
        <f>IF(IFERROR(OR($C36&lt;1,$C36&lt;&gt;INT($C36),IPOTESI!$B$10&lt;&gt;"Ipotesi valide"),TRUE),"",IPOTESI!$B$3)</f>
        <v/>
      </c>
      <c r="F36" s="20">
        <f>IF(IFERROR(OR($C36&lt;1,$C36&lt;&gt;INT($C36),IPOTESI!$B$10&lt;&gt;"Ipotesi valide"),TRUE),"",$C36*IPOTESI!$B$4)</f>
        <v/>
      </c>
      <c r="G36" s="20">
        <f>IF(IFERROR(OR($C36&lt;1,$C36&lt;&gt;INT($C36),IPOTESI!$B$10&lt;&gt;"Ipotesi valide"),TRUE),"",$D36*IPOTESI!$B$6)</f>
        <v/>
      </c>
      <c r="H36" s="20">
        <f>IF(IFERROR(OR($C36&lt;1,$C36&lt;&gt;INT($C36),IPOTESI!$B$10&lt;&gt;"Ipotesi valide"),TRUE),"",SUM($E36:$G36))</f>
        <v/>
      </c>
      <c r="I36" s="20">
        <f>IF($H36="","",$H36*IPOTESI!$B$7)</f>
        <v/>
      </c>
      <c r="J36" s="20">
        <f>IF($H36="","",$H36+$I36)</f>
        <v/>
      </c>
      <c r="K36" s="20">
        <f>IF(OR($J36="",$C36=""),"",IFERROR($J36/$C36,""))</f>
        <v/>
      </c>
      <c r="L36" s="20">
        <f>IF($J36="","",IPOTESI!$B$2-$J36)</f>
        <v/>
      </c>
      <c r="M36" s="9">
        <f>IF($J36="","",IF($J36&lt;=IPOTESI!$B$2,"Entro budget","Oltre budget"))</f>
        <v/>
      </c>
      <c r="N36" s="9">
        <f>IF($J36="","",IF($C36&lt;=IPOTESI!$B$8,"Entro capienza","Oltre capienza"))</f>
        <v/>
      </c>
      <c r="O36" s="22" t="n"/>
      <c r="P36" s="23" t="n"/>
    </row>
    <row r="37" ht="22" customHeight="1">
      <c r="A37" s="22" t="n"/>
      <c r="B37" s="23" t="n"/>
      <c r="C37" s="24" t="n"/>
      <c r="D37" s="26">
        <f>IF(IFERROR(OR($C37&lt;1,$C37&lt;&gt;INT($C37),IPOTESI!$B$10&lt;&gt;"Ipotesi valide"),TRUE),"",ROUNDUP($C37/IPOTESI!$B$5,0))</f>
        <v/>
      </c>
      <c r="E37" s="19">
        <f>IF(IFERROR(OR($C37&lt;1,$C37&lt;&gt;INT($C37),IPOTESI!$B$10&lt;&gt;"Ipotesi valide"),TRUE),"",IPOTESI!$B$3)</f>
        <v/>
      </c>
      <c r="F37" s="19">
        <f>IF(IFERROR(OR($C37&lt;1,$C37&lt;&gt;INT($C37),IPOTESI!$B$10&lt;&gt;"Ipotesi valide"),TRUE),"",$C37*IPOTESI!$B$4)</f>
        <v/>
      </c>
      <c r="G37" s="19">
        <f>IF(IFERROR(OR($C37&lt;1,$C37&lt;&gt;INT($C37),IPOTESI!$B$10&lt;&gt;"Ipotesi valide"),TRUE),"",$D37*IPOTESI!$B$6)</f>
        <v/>
      </c>
      <c r="H37" s="19">
        <f>IF(IFERROR(OR($C37&lt;1,$C37&lt;&gt;INT($C37),IPOTESI!$B$10&lt;&gt;"Ipotesi valide"),TRUE),"",SUM($E37:$G37))</f>
        <v/>
      </c>
      <c r="I37" s="19">
        <f>IF($H37="","",$H37*IPOTESI!$B$7)</f>
        <v/>
      </c>
      <c r="J37" s="19">
        <f>IF($H37="","",$H37+$I37)</f>
        <v/>
      </c>
      <c r="K37" s="19">
        <f>IF(OR($J37="",$C37=""),"",IFERROR($J37/$C37,""))</f>
        <v/>
      </c>
      <c r="L37" s="19">
        <f>IF($J37="","",IPOTESI!$B$2-$J37)</f>
        <v/>
      </c>
      <c r="M37" s="10">
        <f>IF($J37="","",IF($J37&lt;=IPOTESI!$B$2,"Entro budget","Oltre budget"))</f>
        <v/>
      </c>
      <c r="N37" s="10">
        <f>IF($J37="","",IF($C37&lt;=IPOTESI!$B$8,"Entro capienza","Oltre capienza"))</f>
        <v/>
      </c>
      <c r="O37" s="22" t="n"/>
      <c r="P37" s="23" t="n"/>
    </row>
    <row r="38" ht="22" customHeight="1">
      <c r="A38" s="22" t="n"/>
      <c r="B38" s="23" t="n"/>
      <c r="C38" s="24" t="n"/>
      <c r="D38" s="25">
        <f>IF(IFERROR(OR($C38&lt;1,$C38&lt;&gt;INT($C38),IPOTESI!$B$10&lt;&gt;"Ipotesi valide"),TRUE),"",ROUNDUP($C38/IPOTESI!$B$5,0))</f>
        <v/>
      </c>
      <c r="E38" s="20">
        <f>IF(IFERROR(OR($C38&lt;1,$C38&lt;&gt;INT($C38),IPOTESI!$B$10&lt;&gt;"Ipotesi valide"),TRUE),"",IPOTESI!$B$3)</f>
        <v/>
      </c>
      <c r="F38" s="20">
        <f>IF(IFERROR(OR($C38&lt;1,$C38&lt;&gt;INT($C38),IPOTESI!$B$10&lt;&gt;"Ipotesi valide"),TRUE),"",$C38*IPOTESI!$B$4)</f>
        <v/>
      </c>
      <c r="G38" s="20">
        <f>IF(IFERROR(OR($C38&lt;1,$C38&lt;&gt;INT($C38),IPOTESI!$B$10&lt;&gt;"Ipotesi valide"),TRUE),"",$D38*IPOTESI!$B$6)</f>
        <v/>
      </c>
      <c r="H38" s="20">
        <f>IF(IFERROR(OR($C38&lt;1,$C38&lt;&gt;INT($C38),IPOTESI!$B$10&lt;&gt;"Ipotesi valide"),TRUE),"",SUM($E38:$G38))</f>
        <v/>
      </c>
      <c r="I38" s="20">
        <f>IF($H38="","",$H38*IPOTESI!$B$7)</f>
        <v/>
      </c>
      <c r="J38" s="20">
        <f>IF($H38="","",$H38+$I38)</f>
        <v/>
      </c>
      <c r="K38" s="20">
        <f>IF(OR($J38="",$C38=""),"",IFERROR($J38/$C38,""))</f>
        <v/>
      </c>
      <c r="L38" s="20">
        <f>IF($J38="","",IPOTESI!$B$2-$J38)</f>
        <v/>
      </c>
      <c r="M38" s="9">
        <f>IF($J38="","",IF($J38&lt;=IPOTESI!$B$2,"Entro budget","Oltre budget"))</f>
        <v/>
      </c>
      <c r="N38" s="9">
        <f>IF($J38="","",IF($C38&lt;=IPOTESI!$B$8,"Entro capienza","Oltre capienza"))</f>
        <v/>
      </c>
      <c r="O38" s="22" t="n"/>
      <c r="P38" s="23" t="n"/>
    </row>
    <row r="39" ht="22" customHeight="1">
      <c r="A39" s="22" t="n"/>
      <c r="B39" s="23" t="n"/>
      <c r="C39" s="24" t="n"/>
      <c r="D39" s="26">
        <f>IF(IFERROR(OR($C39&lt;1,$C39&lt;&gt;INT($C39),IPOTESI!$B$10&lt;&gt;"Ipotesi valide"),TRUE),"",ROUNDUP($C39/IPOTESI!$B$5,0))</f>
        <v/>
      </c>
      <c r="E39" s="19">
        <f>IF(IFERROR(OR($C39&lt;1,$C39&lt;&gt;INT($C39),IPOTESI!$B$10&lt;&gt;"Ipotesi valide"),TRUE),"",IPOTESI!$B$3)</f>
        <v/>
      </c>
      <c r="F39" s="19">
        <f>IF(IFERROR(OR($C39&lt;1,$C39&lt;&gt;INT($C39),IPOTESI!$B$10&lt;&gt;"Ipotesi valide"),TRUE),"",$C39*IPOTESI!$B$4)</f>
        <v/>
      </c>
      <c r="G39" s="19">
        <f>IF(IFERROR(OR($C39&lt;1,$C39&lt;&gt;INT($C39),IPOTESI!$B$10&lt;&gt;"Ipotesi valide"),TRUE),"",$D39*IPOTESI!$B$6)</f>
        <v/>
      </c>
      <c r="H39" s="19">
        <f>IF(IFERROR(OR($C39&lt;1,$C39&lt;&gt;INT($C39),IPOTESI!$B$10&lt;&gt;"Ipotesi valide"),TRUE),"",SUM($E39:$G39))</f>
        <v/>
      </c>
      <c r="I39" s="19">
        <f>IF($H39="","",$H39*IPOTESI!$B$7)</f>
        <v/>
      </c>
      <c r="J39" s="19">
        <f>IF($H39="","",$H39+$I39)</f>
        <v/>
      </c>
      <c r="K39" s="19">
        <f>IF(OR($J39="",$C39=""),"",IFERROR($J39/$C39,""))</f>
        <v/>
      </c>
      <c r="L39" s="19">
        <f>IF($J39="","",IPOTESI!$B$2-$J39)</f>
        <v/>
      </c>
      <c r="M39" s="10">
        <f>IF($J39="","",IF($J39&lt;=IPOTESI!$B$2,"Entro budget","Oltre budget"))</f>
        <v/>
      </c>
      <c r="N39" s="10">
        <f>IF($J39="","",IF($C39&lt;=IPOTESI!$B$8,"Entro capienza","Oltre capienza"))</f>
        <v/>
      </c>
      <c r="O39" s="22" t="n"/>
      <c r="P39" s="23" t="n"/>
    </row>
    <row r="40" ht="22" customHeight="1">
      <c r="A40" s="22" t="n"/>
      <c r="B40" s="23" t="n"/>
      <c r="C40" s="24" t="n"/>
      <c r="D40" s="25">
        <f>IF(IFERROR(OR($C40&lt;1,$C40&lt;&gt;INT($C40),IPOTESI!$B$10&lt;&gt;"Ipotesi valide"),TRUE),"",ROUNDUP($C40/IPOTESI!$B$5,0))</f>
        <v/>
      </c>
      <c r="E40" s="20">
        <f>IF(IFERROR(OR($C40&lt;1,$C40&lt;&gt;INT($C40),IPOTESI!$B$10&lt;&gt;"Ipotesi valide"),TRUE),"",IPOTESI!$B$3)</f>
        <v/>
      </c>
      <c r="F40" s="20">
        <f>IF(IFERROR(OR($C40&lt;1,$C40&lt;&gt;INT($C40),IPOTESI!$B$10&lt;&gt;"Ipotesi valide"),TRUE),"",$C40*IPOTESI!$B$4)</f>
        <v/>
      </c>
      <c r="G40" s="20">
        <f>IF(IFERROR(OR($C40&lt;1,$C40&lt;&gt;INT($C40),IPOTESI!$B$10&lt;&gt;"Ipotesi valide"),TRUE),"",$D40*IPOTESI!$B$6)</f>
        <v/>
      </c>
      <c r="H40" s="20">
        <f>IF(IFERROR(OR($C40&lt;1,$C40&lt;&gt;INT($C40),IPOTESI!$B$10&lt;&gt;"Ipotesi valide"),TRUE),"",SUM($E40:$G40))</f>
        <v/>
      </c>
      <c r="I40" s="20">
        <f>IF($H40="","",$H40*IPOTESI!$B$7)</f>
        <v/>
      </c>
      <c r="J40" s="20">
        <f>IF($H40="","",$H40+$I40)</f>
        <v/>
      </c>
      <c r="K40" s="20">
        <f>IF(OR($J40="",$C40=""),"",IFERROR($J40/$C40,""))</f>
        <v/>
      </c>
      <c r="L40" s="20">
        <f>IF($J40="","",IPOTESI!$B$2-$J40)</f>
        <v/>
      </c>
      <c r="M40" s="9">
        <f>IF($J40="","",IF($J40&lt;=IPOTESI!$B$2,"Entro budget","Oltre budget"))</f>
        <v/>
      </c>
      <c r="N40" s="9">
        <f>IF($J40="","",IF($C40&lt;=IPOTESI!$B$8,"Entro capienza","Oltre capienza"))</f>
        <v/>
      </c>
      <c r="O40" s="22" t="n"/>
      <c r="P40" s="23" t="n"/>
    </row>
    <row r="41" ht="22" customHeight="1">
      <c r="A41" s="22" t="n"/>
      <c r="B41" s="23" t="n"/>
      <c r="C41" s="24" t="n"/>
      <c r="D41" s="26">
        <f>IF(IFERROR(OR($C41&lt;1,$C41&lt;&gt;INT($C41),IPOTESI!$B$10&lt;&gt;"Ipotesi valide"),TRUE),"",ROUNDUP($C41/IPOTESI!$B$5,0))</f>
        <v/>
      </c>
      <c r="E41" s="19">
        <f>IF(IFERROR(OR($C41&lt;1,$C41&lt;&gt;INT($C41),IPOTESI!$B$10&lt;&gt;"Ipotesi valide"),TRUE),"",IPOTESI!$B$3)</f>
        <v/>
      </c>
      <c r="F41" s="19">
        <f>IF(IFERROR(OR($C41&lt;1,$C41&lt;&gt;INT($C41),IPOTESI!$B$10&lt;&gt;"Ipotesi valide"),TRUE),"",$C41*IPOTESI!$B$4)</f>
        <v/>
      </c>
      <c r="G41" s="19">
        <f>IF(IFERROR(OR($C41&lt;1,$C41&lt;&gt;INT($C41),IPOTESI!$B$10&lt;&gt;"Ipotesi valide"),TRUE),"",$D41*IPOTESI!$B$6)</f>
        <v/>
      </c>
      <c r="H41" s="19">
        <f>IF(IFERROR(OR($C41&lt;1,$C41&lt;&gt;INT($C41),IPOTESI!$B$10&lt;&gt;"Ipotesi valide"),TRUE),"",SUM($E41:$G41))</f>
        <v/>
      </c>
      <c r="I41" s="19">
        <f>IF($H41="","",$H41*IPOTESI!$B$7)</f>
        <v/>
      </c>
      <c r="J41" s="19">
        <f>IF($H41="","",$H41+$I41)</f>
        <v/>
      </c>
      <c r="K41" s="19">
        <f>IF(OR($J41="",$C41=""),"",IFERROR($J41/$C41,""))</f>
        <v/>
      </c>
      <c r="L41" s="19">
        <f>IF($J41="","",IPOTESI!$B$2-$J41)</f>
        <v/>
      </c>
      <c r="M41" s="10">
        <f>IF($J41="","",IF($J41&lt;=IPOTESI!$B$2,"Entro budget","Oltre budget"))</f>
        <v/>
      </c>
      <c r="N41" s="10">
        <f>IF($J41="","",IF($C41&lt;=IPOTESI!$B$8,"Entro capienza","Oltre capienza"))</f>
        <v/>
      </c>
      <c r="O41" s="22" t="n"/>
      <c r="P41" s="23" t="n"/>
    </row>
    <row r="42" ht="22" customHeight="1">
      <c r="A42" s="22" t="n"/>
      <c r="B42" s="23" t="n"/>
      <c r="C42" s="24" t="n"/>
      <c r="D42" s="25">
        <f>IF(IFERROR(OR($C42&lt;1,$C42&lt;&gt;INT($C42),IPOTESI!$B$10&lt;&gt;"Ipotesi valide"),TRUE),"",ROUNDUP($C42/IPOTESI!$B$5,0))</f>
        <v/>
      </c>
      <c r="E42" s="20">
        <f>IF(IFERROR(OR($C42&lt;1,$C42&lt;&gt;INT($C42),IPOTESI!$B$10&lt;&gt;"Ipotesi valide"),TRUE),"",IPOTESI!$B$3)</f>
        <v/>
      </c>
      <c r="F42" s="20">
        <f>IF(IFERROR(OR($C42&lt;1,$C42&lt;&gt;INT($C42),IPOTESI!$B$10&lt;&gt;"Ipotesi valide"),TRUE),"",$C42*IPOTESI!$B$4)</f>
        <v/>
      </c>
      <c r="G42" s="20">
        <f>IF(IFERROR(OR($C42&lt;1,$C42&lt;&gt;INT($C42),IPOTESI!$B$10&lt;&gt;"Ipotesi valide"),TRUE),"",$D42*IPOTESI!$B$6)</f>
        <v/>
      </c>
      <c r="H42" s="20">
        <f>IF(IFERROR(OR($C42&lt;1,$C42&lt;&gt;INT($C42),IPOTESI!$B$10&lt;&gt;"Ipotesi valide"),TRUE),"",SUM($E42:$G42))</f>
        <v/>
      </c>
      <c r="I42" s="20">
        <f>IF($H42="","",$H42*IPOTESI!$B$7)</f>
        <v/>
      </c>
      <c r="J42" s="20">
        <f>IF($H42="","",$H42+$I42)</f>
        <v/>
      </c>
      <c r="K42" s="20">
        <f>IF(OR($J42="",$C42=""),"",IFERROR($J42/$C42,""))</f>
        <v/>
      </c>
      <c r="L42" s="20">
        <f>IF($J42="","",IPOTESI!$B$2-$J42)</f>
        <v/>
      </c>
      <c r="M42" s="9">
        <f>IF($J42="","",IF($J42&lt;=IPOTESI!$B$2,"Entro budget","Oltre budget"))</f>
        <v/>
      </c>
      <c r="N42" s="9">
        <f>IF($J42="","",IF($C42&lt;=IPOTESI!$B$8,"Entro capienza","Oltre capienza"))</f>
        <v/>
      </c>
      <c r="O42" s="22" t="n"/>
      <c r="P42" s="23" t="n"/>
    </row>
    <row r="43" ht="22" customHeight="1">
      <c r="A43" s="22" t="n"/>
      <c r="B43" s="23" t="n"/>
      <c r="C43" s="24" t="n"/>
      <c r="D43" s="26">
        <f>IF(IFERROR(OR($C43&lt;1,$C43&lt;&gt;INT($C43),IPOTESI!$B$10&lt;&gt;"Ipotesi valide"),TRUE),"",ROUNDUP($C43/IPOTESI!$B$5,0))</f>
        <v/>
      </c>
      <c r="E43" s="19">
        <f>IF(IFERROR(OR($C43&lt;1,$C43&lt;&gt;INT($C43),IPOTESI!$B$10&lt;&gt;"Ipotesi valide"),TRUE),"",IPOTESI!$B$3)</f>
        <v/>
      </c>
      <c r="F43" s="19">
        <f>IF(IFERROR(OR($C43&lt;1,$C43&lt;&gt;INT($C43),IPOTESI!$B$10&lt;&gt;"Ipotesi valide"),TRUE),"",$C43*IPOTESI!$B$4)</f>
        <v/>
      </c>
      <c r="G43" s="19">
        <f>IF(IFERROR(OR($C43&lt;1,$C43&lt;&gt;INT($C43),IPOTESI!$B$10&lt;&gt;"Ipotesi valide"),TRUE),"",$D43*IPOTESI!$B$6)</f>
        <v/>
      </c>
      <c r="H43" s="19">
        <f>IF(IFERROR(OR($C43&lt;1,$C43&lt;&gt;INT($C43),IPOTESI!$B$10&lt;&gt;"Ipotesi valide"),TRUE),"",SUM($E43:$G43))</f>
        <v/>
      </c>
      <c r="I43" s="19">
        <f>IF($H43="","",$H43*IPOTESI!$B$7)</f>
        <v/>
      </c>
      <c r="J43" s="19">
        <f>IF($H43="","",$H43+$I43)</f>
        <v/>
      </c>
      <c r="K43" s="19">
        <f>IF(OR($J43="",$C43=""),"",IFERROR($J43/$C43,""))</f>
        <v/>
      </c>
      <c r="L43" s="19">
        <f>IF($J43="","",IPOTESI!$B$2-$J43)</f>
        <v/>
      </c>
      <c r="M43" s="10">
        <f>IF($J43="","",IF($J43&lt;=IPOTESI!$B$2,"Entro budget","Oltre budget"))</f>
        <v/>
      </c>
      <c r="N43" s="10">
        <f>IF($J43="","",IF($C43&lt;=IPOTESI!$B$8,"Entro capienza","Oltre capienza"))</f>
        <v/>
      </c>
      <c r="O43" s="22" t="n"/>
      <c r="P43" s="23" t="n"/>
    </row>
    <row r="44" ht="22" customHeight="1">
      <c r="A44" s="22" t="n"/>
      <c r="B44" s="23" t="n"/>
      <c r="C44" s="24" t="n"/>
      <c r="D44" s="25">
        <f>IF(IFERROR(OR($C44&lt;1,$C44&lt;&gt;INT($C44),IPOTESI!$B$10&lt;&gt;"Ipotesi valide"),TRUE),"",ROUNDUP($C44/IPOTESI!$B$5,0))</f>
        <v/>
      </c>
      <c r="E44" s="20">
        <f>IF(IFERROR(OR($C44&lt;1,$C44&lt;&gt;INT($C44),IPOTESI!$B$10&lt;&gt;"Ipotesi valide"),TRUE),"",IPOTESI!$B$3)</f>
        <v/>
      </c>
      <c r="F44" s="20">
        <f>IF(IFERROR(OR($C44&lt;1,$C44&lt;&gt;INT($C44),IPOTESI!$B$10&lt;&gt;"Ipotesi valide"),TRUE),"",$C44*IPOTESI!$B$4)</f>
        <v/>
      </c>
      <c r="G44" s="20">
        <f>IF(IFERROR(OR($C44&lt;1,$C44&lt;&gt;INT($C44),IPOTESI!$B$10&lt;&gt;"Ipotesi valide"),TRUE),"",$D44*IPOTESI!$B$6)</f>
        <v/>
      </c>
      <c r="H44" s="20">
        <f>IF(IFERROR(OR($C44&lt;1,$C44&lt;&gt;INT($C44),IPOTESI!$B$10&lt;&gt;"Ipotesi valide"),TRUE),"",SUM($E44:$G44))</f>
        <v/>
      </c>
      <c r="I44" s="20">
        <f>IF($H44="","",$H44*IPOTESI!$B$7)</f>
        <v/>
      </c>
      <c r="J44" s="20">
        <f>IF($H44="","",$H44+$I44)</f>
        <v/>
      </c>
      <c r="K44" s="20">
        <f>IF(OR($J44="",$C44=""),"",IFERROR($J44/$C44,""))</f>
        <v/>
      </c>
      <c r="L44" s="20">
        <f>IF($J44="","",IPOTESI!$B$2-$J44)</f>
        <v/>
      </c>
      <c r="M44" s="9">
        <f>IF($J44="","",IF($J44&lt;=IPOTESI!$B$2,"Entro budget","Oltre budget"))</f>
        <v/>
      </c>
      <c r="N44" s="9">
        <f>IF($J44="","",IF($C44&lt;=IPOTESI!$B$8,"Entro capienza","Oltre capienza"))</f>
        <v/>
      </c>
      <c r="O44" s="22" t="n"/>
      <c r="P44" s="23" t="n"/>
    </row>
    <row r="45" ht="22" customHeight="1">
      <c r="A45" s="22" t="n"/>
      <c r="B45" s="23" t="n"/>
      <c r="C45" s="24" t="n"/>
      <c r="D45" s="26">
        <f>IF(IFERROR(OR($C45&lt;1,$C45&lt;&gt;INT($C45),IPOTESI!$B$10&lt;&gt;"Ipotesi valide"),TRUE),"",ROUNDUP($C45/IPOTESI!$B$5,0))</f>
        <v/>
      </c>
      <c r="E45" s="19">
        <f>IF(IFERROR(OR($C45&lt;1,$C45&lt;&gt;INT($C45),IPOTESI!$B$10&lt;&gt;"Ipotesi valide"),TRUE),"",IPOTESI!$B$3)</f>
        <v/>
      </c>
      <c r="F45" s="19">
        <f>IF(IFERROR(OR($C45&lt;1,$C45&lt;&gt;INT($C45),IPOTESI!$B$10&lt;&gt;"Ipotesi valide"),TRUE),"",$C45*IPOTESI!$B$4)</f>
        <v/>
      </c>
      <c r="G45" s="19">
        <f>IF(IFERROR(OR($C45&lt;1,$C45&lt;&gt;INT($C45),IPOTESI!$B$10&lt;&gt;"Ipotesi valide"),TRUE),"",$D45*IPOTESI!$B$6)</f>
        <v/>
      </c>
      <c r="H45" s="19">
        <f>IF(IFERROR(OR($C45&lt;1,$C45&lt;&gt;INT($C45),IPOTESI!$B$10&lt;&gt;"Ipotesi valide"),TRUE),"",SUM($E45:$G45))</f>
        <v/>
      </c>
      <c r="I45" s="19">
        <f>IF($H45="","",$H45*IPOTESI!$B$7)</f>
        <v/>
      </c>
      <c r="J45" s="19">
        <f>IF($H45="","",$H45+$I45)</f>
        <v/>
      </c>
      <c r="K45" s="19">
        <f>IF(OR($J45="",$C45=""),"",IFERROR($J45/$C45,""))</f>
        <v/>
      </c>
      <c r="L45" s="19">
        <f>IF($J45="","",IPOTESI!$B$2-$J45)</f>
        <v/>
      </c>
      <c r="M45" s="10">
        <f>IF($J45="","",IF($J45&lt;=IPOTESI!$B$2,"Entro budget","Oltre budget"))</f>
        <v/>
      </c>
      <c r="N45" s="10">
        <f>IF($J45="","",IF($C45&lt;=IPOTESI!$B$8,"Entro capienza","Oltre capienza"))</f>
        <v/>
      </c>
      <c r="O45" s="22" t="n"/>
      <c r="P45" s="23" t="n"/>
    </row>
    <row r="46" ht="22" customHeight="1">
      <c r="A46" s="22" t="n"/>
      <c r="B46" s="23" t="n"/>
      <c r="C46" s="24" t="n"/>
      <c r="D46" s="25">
        <f>IF(IFERROR(OR($C46&lt;1,$C46&lt;&gt;INT($C46),IPOTESI!$B$10&lt;&gt;"Ipotesi valide"),TRUE),"",ROUNDUP($C46/IPOTESI!$B$5,0))</f>
        <v/>
      </c>
      <c r="E46" s="20">
        <f>IF(IFERROR(OR($C46&lt;1,$C46&lt;&gt;INT($C46),IPOTESI!$B$10&lt;&gt;"Ipotesi valide"),TRUE),"",IPOTESI!$B$3)</f>
        <v/>
      </c>
      <c r="F46" s="20">
        <f>IF(IFERROR(OR($C46&lt;1,$C46&lt;&gt;INT($C46),IPOTESI!$B$10&lt;&gt;"Ipotesi valide"),TRUE),"",$C46*IPOTESI!$B$4)</f>
        <v/>
      </c>
      <c r="G46" s="20">
        <f>IF(IFERROR(OR($C46&lt;1,$C46&lt;&gt;INT($C46),IPOTESI!$B$10&lt;&gt;"Ipotesi valide"),TRUE),"",$D46*IPOTESI!$B$6)</f>
        <v/>
      </c>
      <c r="H46" s="20">
        <f>IF(IFERROR(OR($C46&lt;1,$C46&lt;&gt;INT($C46),IPOTESI!$B$10&lt;&gt;"Ipotesi valide"),TRUE),"",SUM($E46:$G46))</f>
        <v/>
      </c>
      <c r="I46" s="20">
        <f>IF($H46="","",$H46*IPOTESI!$B$7)</f>
        <v/>
      </c>
      <c r="J46" s="20">
        <f>IF($H46="","",$H46+$I46)</f>
        <v/>
      </c>
      <c r="K46" s="20">
        <f>IF(OR($J46="",$C46=""),"",IFERROR($J46/$C46,""))</f>
        <v/>
      </c>
      <c r="L46" s="20">
        <f>IF($J46="","",IPOTESI!$B$2-$J46)</f>
        <v/>
      </c>
      <c r="M46" s="9">
        <f>IF($J46="","",IF($J46&lt;=IPOTESI!$B$2,"Entro budget","Oltre budget"))</f>
        <v/>
      </c>
      <c r="N46" s="9">
        <f>IF($J46="","",IF($C46&lt;=IPOTESI!$B$8,"Entro capienza","Oltre capienza"))</f>
        <v/>
      </c>
      <c r="O46" s="22" t="n"/>
      <c r="P46" s="23" t="n"/>
    </row>
    <row r="47" ht="22" customHeight="1">
      <c r="A47" s="22" t="n"/>
      <c r="B47" s="23" t="n"/>
      <c r="C47" s="24" t="n"/>
      <c r="D47" s="26">
        <f>IF(IFERROR(OR($C47&lt;1,$C47&lt;&gt;INT($C47),IPOTESI!$B$10&lt;&gt;"Ipotesi valide"),TRUE),"",ROUNDUP($C47/IPOTESI!$B$5,0))</f>
        <v/>
      </c>
      <c r="E47" s="19">
        <f>IF(IFERROR(OR($C47&lt;1,$C47&lt;&gt;INT($C47),IPOTESI!$B$10&lt;&gt;"Ipotesi valide"),TRUE),"",IPOTESI!$B$3)</f>
        <v/>
      </c>
      <c r="F47" s="19">
        <f>IF(IFERROR(OR($C47&lt;1,$C47&lt;&gt;INT($C47),IPOTESI!$B$10&lt;&gt;"Ipotesi valide"),TRUE),"",$C47*IPOTESI!$B$4)</f>
        <v/>
      </c>
      <c r="G47" s="19">
        <f>IF(IFERROR(OR($C47&lt;1,$C47&lt;&gt;INT($C47),IPOTESI!$B$10&lt;&gt;"Ipotesi valide"),TRUE),"",$D47*IPOTESI!$B$6)</f>
        <v/>
      </c>
      <c r="H47" s="19">
        <f>IF(IFERROR(OR($C47&lt;1,$C47&lt;&gt;INT($C47),IPOTESI!$B$10&lt;&gt;"Ipotesi valide"),TRUE),"",SUM($E47:$G47))</f>
        <v/>
      </c>
      <c r="I47" s="19">
        <f>IF($H47="","",$H47*IPOTESI!$B$7)</f>
        <v/>
      </c>
      <c r="J47" s="19">
        <f>IF($H47="","",$H47+$I47)</f>
        <v/>
      </c>
      <c r="K47" s="19">
        <f>IF(OR($J47="",$C47=""),"",IFERROR($J47/$C47,""))</f>
        <v/>
      </c>
      <c r="L47" s="19">
        <f>IF($J47="","",IPOTESI!$B$2-$J47)</f>
        <v/>
      </c>
      <c r="M47" s="10">
        <f>IF($J47="","",IF($J47&lt;=IPOTESI!$B$2,"Entro budget","Oltre budget"))</f>
        <v/>
      </c>
      <c r="N47" s="10">
        <f>IF($J47="","",IF($C47&lt;=IPOTESI!$B$8,"Entro capienza","Oltre capienza"))</f>
        <v/>
      </c>
      <c r="O47" s="22" t="n"/>
      <c r="P47" s="23" t="n"/>
    </row>
    <row r="48" ht="22" customHeight="1">
      <c r="A48" s="22" t="n"/>
      <c r="B48" s="23" t="n"/>
      <c r="C48" s="24" t="n"/>
      <c r="D48" s="25">
        <f>IF(IFERROR(OR($C48&lt;1,$C48&lt;&gt;INT($C48),IPOTESI!$B$10&lt;&gt;"Ipotesi valide"),TRUE),"",ROUNDUP($C48/IPOTESI!$B$5,0))</f>
        <v/>
      </c>
      <c r="E48" s="20">
        <f>IF(IFERROR(OR($C48&lt;1,$C48&lt;&gt;INT($C48),IPOTESI!$B$10&lt;&gt;"Ipotesi valide"),TRUE),"",IPOTESI!$B$3)</f>
        <v/>
      </c>
      <c r="F48" s="20">
        <f>IF(IFERROR(OR($C48&lt;1,$C48&lt;&gt;INT($C48),IPOTESI!$B$10&lt;&gt;"Ipotesi valide"),TRUE),"",$C48*IPOTESI!$B$4)</f>
        <v/>
      </c>
      <c r="G48" s="20">
        <f>IF(IFERROR(OR($C48&lt;1,$C48&lt;&gt;INT($C48),IPOTESI!$B$10&lt;&gt;"Ipotesi valide"),TRUE),"",$D48*IPOTESI!$B$6)</f>
        <v/>
      </c>
      <c r="H48" s="20">
        <f>IF(IFERROR(OR($C48&lt;1,$C48&lt;&gt;INT($C48),IPOTESI!$B$10&lt;&gt;"Ipotesi valide"),TRUE),"",SUM($E48:$G48))</f>
        <v/>
      </c>
      <c r="I48" s="20">
        <f>IF($H48="","",$H48*IPOTESI!$B$7)</f>
        <v/>
      </c>
      <c r="J48" s="20">
        <f>IF($H48="","",$H48+$I48)</f>
        <v/>
      </c>
      <c r="K48" s="20">
        <f>IF(OR($J48="",$C48=""),"",IFERROR($J48/$C48,""))</f>
        <v/>
      </c>
      <c r="L48" s="20">
        <f>IF($J48="","",IPOTESI!$B$2-$J48)</f>
        <v/>
      </c>
      <c r="M48" s="9">
        <f>IF($J48="","",IF($J48&lt;=IPOTESI!$B$2,"Entro budget","Oltre budget"))</f>
        <v/>
      </c>
      <c r="N48" s="9">
        <f>IF($J48="","",IF($C48&lt;=IPOTESI!$B$8,"Entro capienza","Oltre capienza"))</f>
        <v/>
      </c>
      <c r="O48" s="22" t="n"/>
      <c r="P48" s="23" t="n"/>
    </row>
    <row r="49" ht="22" customHeight="1">
      <c r="A49" s="22" t="n"/>
      <c r="B49" s="23" t="n"/>
      <c r="C49" s="24" t="n"/>
      <c r="D49" s="26">
        <f>IF(IFERROR(OR($C49&lt;1,$C49&lt;&gt;INT($C49),IPOTESI!$B$10&lt;&gt;"Ipotesi valide"),TRUE),"",ROUNDUP($C49/IPOTESI!$B$5,0))</f>
        <v/>
      </c>
      <c r="E49" s="19">
        <f>IF(IFERROR(OR($C49&lt;1,$C49&lt;&gt;INT($C49),IPOTESI!$B$10&lt;&gt;"Ipotesi valide"),TRUE),"",IPOTESI!$B$3)</f>
        <v/>
      </c>
      <c r="F49" s="19">
        <f>IF(IFERROR(OR($C49&lt;1,$C49&lt;&gt;INT($C49),IPOTESI!$B$10&lt;&gt;"Ipotesi valide"),TRUE),"",$C49*IPOTESI!$B$4)</f>
        <v/>
      </c>
      <c r="G49" s="19">
        <f>IF(IFERROR(OR($C49&lt;1,$C49&lt;&gt;INT($C49),IPOTESI!$B$10&lt;&gt;"Ipotesi valide"),TRUE),"",$D49*IPOTESI!$B$6)</f>
        <v/>
      </c>
      <c r="H49" s="19">
        <f>IF(IFERROR(OR($C49&lt;1,$C49&lt;&gt;INT($C49),IPOTESI!$B$10&lt;&gt;"Ipotesi valide"),TRUE),"",SUM($E49:$G49))</f>
        <v/>
      </c>
      <c r="I49" s="19">
        <f>IF($H49="","",$H49*IPOTESI!$B$7)</f>
        <v/>
      </c>
      <c r="J49" s="19">
        <f>IF($H49="","",$H49+$I49)</f>
        <v/>
      </c>
      <c r="K49" s="19">
        <f>IF(OR($J49="",$C49=""),"",IFERROR($J49/$C49,""))</f>
        <v/>
      </c>
      <c r="L49" s="19">
        <f>IF($J49="","",IPOTESI!$B$2-$J49)</f>
        <v/>
      </c>
      <c r="M49" s="10">
        <f>IF($J49="","",IF($J49&lt;=IPOTESI!$B$2,"Entro budget","Oltre budget"))</f>
        <v/>
      </c>
      <c r="N49" s="10">
        <f>IF($J49="","",IF($C49&lt;=IPOTESI!$B$8,"Entro capienza","Oltre capienza"))</f>
        <v/>
      </c>
      <c r="O49" s="22" t="n"/>
      <c r="P49" s="23" t="n"/>
    </row>
    <row r="50" ht="22" customHeight="1">
      <c r="A50" s="22" t="n"/>
      <c r="B50" s="23" t="n"/>
      <c r="C50" s="24" t="n"/>
      <c r="D50" s="25">
        <f>IF(IFERROR(OR($C50&lt;1,$C50&lt;&gt;INT($C50),IPOTESI!$B$10&lt;&gt;"Ipotesi valide"),TRUE),"",ROUNDUP($C50/IPOTESI!$B$5,0))</f>
        <v/>
      </c>
      <c r="E50" s="20">
        <f>IF(IFERROR(OR($C50&lt;1,$C50&lt;&gt;INT($C50),IPOTESI!$B$10&lt;&gt;"Ipotesi valide"),TRUE),"",IPOTESI!$B$3)</f>
        <v/>
      </c>
      <c r="F50" s="20">
        <f>IF(IFERROR(OR($C50&lt;1,$C50&lt;&gt;INT($C50),IPOTESI!$B$10&lt;&gt;"Ipotesi valide"),TRUE),"",$C50*IPOTESI!$B$4)</f>
        <v/>
      </c>
      <c r="G50" s="20">
        <f>IF(IFERROR(OR($C50&lt;1,$C50&lt;&gt;INT($C50),IPOTESI!$B$10&lt;&gt;"Ipotesi valide"),TRUE),"",$D50*IPOTESI!$B$6)</f>
        <v/>
      </c>
      <c r="H50" s="20">
        <f>IF(IFERROR(OR($C50&lt;1,$C50&lt;&gt;INT($C50),IPOTESI!$B$10&lt;&gt;"Ipotesi valide"),TRUE),"",SUM($E50:$G50))</f>
        <v/>
      </c>
      <c r="I50" s="20">
        <f>IF($H50="","",$H50*IPOTESI!$B$7)</f>
        <v/>
      </c>
      <c r="J50" s="20">
        <f>IF($H50="","",$H50+$I50)</f>
        <v/>
      </c>
      <c r="K50" s="20">
        <f>IF(OR($J50="",$C50=""),"",IFERROR($J50/$C50,""))</f>
        <v/>
      </c>
      <c r="L50" s="20">
        <f>IF($J50="","",IPOTESI!$B$2-$J50)</f>
        <v/>
      </c>
      <c r="M50" s="9">
        <f>IF($J50="","",IF($J50&lt;=IPOTESI!$B$2,"Entro budget","Oltre budget"))</f>
        <v/>
      </c>
      <c r="N50" s="9">
        <f>IF($J50="","",IF($C50&lt;=IPOTESI!$B$8,"Entro capienza","Oltre capienza"))</f>
        <v/>
      </c>
      <c r="O50" s="22" t="n"/>
      <c r="P50" s="23" t="n"/>
    </row>
    <row r="51" ht="22" customHeight="1">
      <c r="A51" s="22" t="n"/>
      <c r="B51" s="23" t="n"/>
      <c r="C51" s="24" t="n"/>
      <c r="D51" s="26">
        <f>IF(IFERROR(OR($C51&lt;1,$C51&lt;&gt;INT($C51),IPOTESI!$B$10&lt;&gt;"Ipotesi valide"),TRUE),"",ROUNDUP($C51/IPOTESI!$B$5,0))</f>
        <v/>
      </c>
      <c r="E51" s="19">
        <f>IF(IFERROR(OR($C51&lt;1,$C51&lt;&gt;INT($C51),IPOTESI!$B$10&lt;&gt;"Ipotesi valide"),TRUE),"",IPOTESI!$B$3)</f>
        <v/>
      </c>
      <c r="F51" s="19">
        <f>IF(IFERROR(OR($C51&lt;1,$C51&lt;&gt;INT($C51),IPOTESI!$B$10&lt;&gt;"Ipotesi valide"),TRUE),"",$C51*IPOTESI!$B$4)</f>
        <v/>
      </c>
      <c r="G51" s="19">
        <f>IF(IFERROR(OR($C51&lt;1,$C51&lt;&gt;INT($C51),IPOTESI!$B$10&lt;&gt;"Ipotesi valide"),TRUE),"",$D51*IPOTESI!$B$6)</f>
        <v/>
      </c>
      <c r="H51" s="19">
        <f>IF(IFERROR(OR($C51&lt;1,$C51&lt;&gt;INT($C51),IPOTESI!$B$10&lt;&gt;"Ipotesi valide"),TRUE),"",SUM($E51:$G51))</f>
        <v/>
      </c>
      <c r="I51" s="19">
        <f>IF($H51="","",$H51*IPOTESI!$B$7)</f>
        <v/>
      </c>
      <c r="J51" s="19">
        <f>IF($H51="","",$H51+$I51)</f>
        <v/>
      </c>
      <c r="K51" s="19">
        <f>IF(OR($J51="",$C51=""),"",IFERROR($J51/$C51,""))</f>
        <v/>
      </c>
      <c r="L51" s="19">
        <f>IF($J51="","",IPOTESI!$B$2-$J51)</f>
        <v/>
      </c>
      <c r="M51" s="10">
        <f>IF($J51="","",IF($J51&lt;=IPOTESI!$B$2,"Entro budget","Oltre budget"))</f>
        <v/>
      </c>
      <c r="N51" s="10">
        <f>IF($J51="","",IF($C51&lt;=IPOTESI!$B$8,"Entro capienza","Oltre capienza"))</f>
        <v/>
      </c>
      <c r="O51" s="22" t="n"/>
      <c r="P51" s="23" t="n"/>
    </row>
    <row r="52" ht="22" customHeight="1">
      <c r="A52" s="22" t="n"/>
      <c r="B52" s="23" t="n"/>
      <c r="C52" s="24" t="n"/>
      <c r="D52" s="25">
        <f>IF(IFERROR(OR($C52&lt;1,$C52&lt;&gt;INT($C52),IPOTESI!$B$10&lt;&gt;"Ipotesi valide"),TRUE),"",ROUNDUP($C52/IPOTESI!$B$5,0))</f>
        <v/>
      </c>
      <c r="E52" s="20">
        <f>IF(IFERROR(OR($C52&lt;1,$C52&lt;&gt;INT($C52),IPOTESI!$B$10&lt;&gt;"Ipotesi valide"),TRUE),"",IPOTESI!$B$3)</f>
        <v/>
      </c>
      <c r="F52" s="20">
        <f>IF(IFERROR(OR($C52&lt;1,$C52&lt;&gt;INT($C52),IPOTESI!$B$10&lt;&gt;"Ipotesi valide"),TRUE),"",$C52*IPOTESI!$B$4)</f>
        <v/>
      </c>
      <c r="G52" s="20">
        <f>IF(IFERROR(OR($C52&lt;1,$C52&lt;&gt;INT($C52),IPOTESI!$B$10&lt;&gt;"Ipotesi valide"),TRUE),"",$D52*IPOTESI!$B$6)</f>
        <v/>
      </c>
      <c r="H52" s="20">
        <f>IF(IFERROR(OR($C52&lt;1,$C52&lt;&gt;INT($C52),IPOTESI!$B$10&lt;&gt;"Ipotesi valide"),TRUE),"",SUM($E52:$G52))</f>
        <v/>
      </c>
      <c r="I52" s="20">
        <f>IF($H52="","",$H52*IPOTESI!$B$7)</f>
        <v/>
      </c>
      <c r="J52" s="20">
        <f>IF($H52="","",$H52+$I52)</f>
        <v/>
      </c>
      <c r="K52" s="20">
        <f>IF(OR($J52="",$C52=""),"",IFERROR($J52/$C52,""))</f>
        <v/>
      </c>
      <c r="L52" s="20">
        <f>IF($J52="","",IPOTESI!$B$2-$J52)</f>
        <v/>
      </c>
      <c r="M52" s="9">
        <f>IF($J52="","",IF($J52&lt;=IPOTESI!$B$2,"Entro budget","Oltre budget"))</f>
        <v/>
      </c>
      <c r="N52" s="9">
        <f>IF($J52="","",IF($C52&lt;=IPOTESI!$B$8,"Entro capienza","Oltre capienza"))</f>
        <v/>
      </c>
      <c r="O52" s="22" t="n"/>
      <c r="P52" s="23" t="n"/>
    </row>
    <row r="53" ht="22" customHeight="1">
      <c r="A53" s="22" t="n"/>
      <c r="B53" s="23" t="n"/>
      <c r="C53" s="24" t="n"/>
      <c r="D53" s="26">
        <f>IF(IFERROR(OR($C53&lt;1,$C53&lt;&gt;INT($C53),IPOTESI!$B$10&lt;&gt;"Ipotesi valide"),TRUE),"",ROUNDUP($C53/IPOTESI!$B$5,0))</f>
        <v/>
      </c>
      <c r="E53" s="19">
        <f>IF(IFERROR(OR($C53&lt;1,$C53&lt;&gt;INT($C53),IPOTESI!$B$10&lt;&gt;"Ipotesi valide"),TRUE),"",IPOTESI!$B$3)</f>
        <v/>
      </c>
      <c r="F53" s="19">
        <f>IF(IFERROR(OR($C53&lt;1,$C53&lt;&gt;INT($C53),IPOTESI!$B$10&lt;&gt;"Ipotesi valide"),TRUE),"",$C53*IPOTESI!$B$4)</f>
        <v/>
      </c>
      <c r="G53" s="19">
        <f>IF(IFERROR(OR($C53&lt;1,$C53&lt;&gt;INT($C53),IPOTESI!$B$10&lt;&gt;"Ipotesi valide"),TRUE),"",$D53*IPOTESI!$B$6)</f>
        <v/>
      </c>
      <c r="H53" s="19">
        <f>IF(IFERROR(OR($C53&lt;1,$C53&lt;&gt;INT($C53),IPOTESI!$B$10&lt;&gt;"Ipotesi valide"),TRUE),"",SUM($E53:$G53))</f>
        <v/>
      </c>
      <c r="I53" s="19">
        <f>IF($H53="","",$H53*IPOTESI!$B$7)</f>
        <v/>
      </c>
      <c r="J53" s="19">
        <f>IF($H53="","",$H53+$I53)</f>
        <v/>
      </c>
      <c r="K53" s="19">
        <f>IF(OR($J53="",$C53=""),"",IFERROR($J53/$C53,""))</f>
        <v/>
      </c>
      <c r="L53" s="19">
        <f>IF($J53="","",IPOTESI!$B$2-$J53)</f>
        <v/>
      </c>
      <c r="M53" s="10">
        <f>IF($J53="","",IF($J53&lt;=IPOTESI!$B$2,"Entro budget","Oltre budget"))</f>
        <v/>
      </c>
      <c r="N53" s="10">
        <f>IF($J53="","",IF($C53&lt;=IPOTESI!$B$8,"Entro capienza","Oltre capienza"))</f>
        <v/>
      </c>
      <c r="O53" s="22" t="n"/>
      <c r="P53" s="23" t="n"/>
    </row>
    <row r="54" ht="22" customHeight="1">
      <c r="A54" s="22" t="n"/>
      <c r="B54" s="23" t="n"/>
      <c r="C54" s="24" t="n"/>
      <c r="D54" s="25">
        <f>IF(IFERROR(OR($C54&lt;1,$C54&lt;&gt;INT($C54),IPOTESI!$B$10&lt;&gt;"Ipotesi valide"),TRUE),"",ROUNDUP($C54/IPOTESI!$B$5,0))</f>
        <v/>
      </c>
      <c r="E54" s="20">
        <f>IF(IFERROR(OR($C54&lt;1,$C54&lt;&gt;INT($C54),IPOTESI!$B$10&lt;&gt;"Ipotesi valide"),TRUE),"",IPOTESI!$B$3)</f>
        <v/>
      </c>
      <c r="F54" s="20">
        <f>IF(IFERROR(OR($C54&lt;1,$C54&lt;&gt;INT($C54),IPOTESI!$B$10&lt;&gt;"Ipotesi valide"),TRUE),"",$C54*IPOTESI!$B$4)</f>
        <v/>
      </c>
      <c r="G54" s="20">
        <f>IF(IFERROR(OR($C54&lt;1,$C54&lt;&gt;INT($C54),IPOTESI!$B$10&lt;&gt;"Ipotesi valide"),TRUE),"",$D54*IPOTESI!$B$6)</f>
        <v/>
      </c>
      <c r="H54" s="20">
        <f>IF(IFERROR(OR($C54&lt;1,$C54&lt;&gt;INT($C54),IPOTESI!$B$10&lt;&gt;"Ipotesi valide"),TRUE),"",SUM($E54:$G54))</f>
        <v/>
      </c>
      <c r="I54" s="20">
        <f>IF($H54="","",$H54*IPOTESI!$B$7)</f>
        <v/>
      </c>
      <c r="J54" s="20">
        <f>IF($H54="","",$H54+$I54)</f>
        <v/>
      </c>
      <c r="K54" s="20">
        <f>IF(OR($J54="",$C54=""),"",IFERROR($J54/$C54,""))</f>
        <v/>
      </c>
      <c r="L54" s="20">
        <f>IF($J54="","",IPOTESI!$B$2-$J54)</f>
        <v/>
      </c>
      <c r="M54" s="9">
        <f>IF($J54="","",IF($J54&lt;=IPOTESI!$B$2,"Entro budget","Oltre budget"))</f>
        <v/>
      </c>
      <c r="N54" s="9">
        <f>IF($J54="","",IF($C54&lt;=IPOTESI!$B$8,"Entro capienza","Oltre capienza"))</f>
        <v/>
      </c>
      <c r="O54" s="22" t="n"/>
      <c r="P54" s="23" t="n"/>
    </row>
    <row r="55" ht="22" customHeight="1">
      <c r="A55" s="22" t="n"/>
      <c r="B55" s="23" t="n"/>
      <c r="C55" s="24" t="n"/>
      <c r="D55" s="26">
        <f>IF(IFERROR(OR($C55&lt;1,$C55&lt;&gt;INT($C55),IPOTESI!$B$10&lt;&gt;"Ipotesi valide"),TRUE),"",ROUNDUP($C55/IPOTESI!$B$5,0))</f>
        <v/>
      </c>
      <c r="E55" s="19">
        <f>IF(IFERROR(OR($C55&lt;1,$C55&lt;&gt;INT($C55),IPOTESI!$B$10&lt;&gt;"Ipotesi valide"),TRUE),"",IPOTESI!$B$3)</f>
        <v/>
      </c>
      <c r="F55" s="19">
        <f>IF(IFERROR(OR($C55&lt;1,$C55&lt;&gt;INT($C55),IPOTESI!$B$10&lt;&gt;"Ipotesi valide"),TRUE),"",$C55*IPOTESI!$B$4)</f>
        <v/>
      </c>
      <c r="G55" s="19">
        <f>IF(IFERROR(OR($C55&lt;1,$C55&lt;&gt;INT($C55),IPOTESI!$B$10&lt;&gt;"Ipotesi valide"),TRUE),"",$D55*IPOTESI!$B$6)</f>
        <v/>
      </c>
      <c r="H55" s="19">
        <f>IF(IFERROR(OR($C55&lt;1,$C55&lt;&gt;INT($C55),IPOTESI!$B$10&lt;&gt;"Ipotesi valide"),TRUE),"",SUM($E55:$G55))</f>
        <v/>
      </c>
      <c r="I55" s="19">
        <f>IF($H55="","",$H55*IPOTESI!$B$7)</f>
        <v/>
      </c>
      <c r="J55" s="19">
        <f>IF($H55="","",$H55+$I55)</f>
        <v/>
      </c>
      <c r="K55" s="19">
        <f>IF(OR($J55="",$C55=""),"",IFERROR($J55/$C55,""))</f>
        <v/>
      </c>
      <c r="L55" s="19">
        <f>IF($J55="","",IPOTESI!$B$2-$J55)</f>
        <v/>
      </c>
      <c r="M55" s="10">
        <f>IF($J55="","",IF($J55&lt;=IPOTESI!$B$2,"Entro budget","Oltre budget"))</f>
        <v/>
      </c>
      <c r="N55" s="10">
        <f>IF($J55="","",IF($C55&lt;=IPOTESI!$B$8,"Entro capienza","Oltre capienza"))</f>
        <v/>
      </c>
      <c r="O55" s="22" t="n"/>
      <c r="P55" s="23" t="n"/>
    </row>
    <row r="56" ht="22" customHeight="1">
      <c r="A56" s="22" t="n"/>
      <c r="B56" s="23" t="n"/>
      <c r="C56" s="24" t="n"/>
      <c r="D56" s="25">
        <f>IF(IFERROR(OR($C56&lt;1,$C56&lt;&gt;INT($C56),IPOTESI!$B$10&lt;&gt;"Ipotesi valide"),TRUE),"",ROUNDUP($C56/IPOTESI!$B$5,0))</f>
        <v/>
      </c>
      <c r="E56" s="20">
        <f>IF(IFERROR(OR($C56&lt;1,$C56&lt;&gt;INT($C56),IPOTESI!$B$10&lt;&gt;"Ipotesi valide"),TRUE),"",IPOTESI!$B$3)</f>
        <v/>
      </c>
      <c r="F56" s="20">
        <f>IF(IFERROR(OR($C56&lt;1,$C56&lt;&gt;INT($C56),IPOTESI!$B$10&lt;&gt;"Ipotesi valide"),TRUE),"",$C56*IPOTESI!$B$4)</f>
        <v/>
      </c>
      <c r="G56" s="20">
        <f>IF(IFERROR(OR($C56&lt;1,$C56&lt;&gt;INT($C56),IPOTESI!$B$10&lt;&gt;"Ipotesi valide"),TRUE),"",$D56*IPOTESI!$B$6)</f>
        <v/>
      </c>
      <c r="H56" s="20">
        <f>IF(IFERROR(OR($C56&lt;1,$C56&lt;&gt;INT($C56),IPOTESI!$B$10&lt;&gt;"Ipotesi valide"),TRUE),"",SUM($E56:$G56))</f>
        <v/>
      </c>
      <c r="I56" s="20">
        <f>IF($H56="","",$H56*IPOTESI!$B$7)</f>
        <v/>
      </c>
      <c r="J56" s="20">
        <f>IF($H56="","",$H56+$I56)</f>
        <v/>
      </c>
      <c r="K56" s="20">
        <f>IF(OR($J56="",$C56=""),"",IFERROR($J56/$C56,""))</f>
        <v/>
      </c>
      <c r="L56" s="20">
        <f>IF($J56="","",IPOTESI!$B$2-$J56)</f>
        <v/>
      </c>
      <c r="M56" s="9">
        <f>IF($J56="","",IF($J56&lt;=IPOTESI!$B$2,"Entro budget","Oltre budget"))</f>
        <v/>
      </c>
      <c r="N56" s="9">
        <f>IF($J56="","",IF($C56&lt;=IPOTESI!$B$8,"Entro capienza","Oltre capienza"))</f>
        <v/>
      </c>
      <c r="O56" s="22" t="n"/>
      <c r="P56" s="23" t="n"/>
    </row>
    <row r="57" ht="22" customHeight="1">
      <c r="A57" s="22" t="n"/>
      <c r="B57" s="23" t="n"/>
      <c r="C57" s="24" t="n"/>
      <c r="D57" s="26">
        <f>IF(IFERROR(OR($C57&lt;1,$C57&lt;&gt;INT($C57),IPOTESI!$B$10&lt;&gt;"Ipotesi valide"),TRUE),"",ROUNDUP($C57/IPOTESI!$B$5,0))</f>
        <v/>
      </c>
      <c r="E57" s="19">
        <f>IF(IFERROR(OR($C57&lt;1,$C57&lt;&gt;INT($C57),IPOTESI!$B$10&lt;&gt;"Ipotesi valide"),TRUE),"",IPOTESI!$B$3)</f>
        <v/>
      </c>
      <c r="F57" s="19">
        <f>IF(IFERROR(OR($C57&lt;1,$C57&lt;&gt;INT($C57),IPOTESI!$B$10&lt;&gt;"Ipotesi valide"),TRUE),"",$C57*IPOTESI!$B$4)</f>
        <v/>
      </c>
      <c r="G57" s="19">
        <f>IF(IFERROR(OR($C57&lt;1,$C57&lt;&gt;INT($C57),IPOTESI!$B$10&lt;&gt;"Ipotesi valide"),TRUE),"",$D57*IPOTESI!$B$6)</f>
        <v/>
      </c>
      <c r="H57" s="19">
        <f>IF(IFERROR(OR($C57&lt;1,$C57&lt;&gt;INT($C57),IPOTESI!$B$10&lt;&gt;"Ipotesi valide"),TRUE),"",SUM($E57:$G57))</f>
        <v/>
      </c>
      <c r="I57" s="19">
        <f>IF($H57="","",$H57*IPOTESI!$B$7)</f>
        <v/>
      </c>
      <c r="J57" s="19">
        <f>IF($H57="","",$H57+$I57)</f>
        <v/>
      </c>
      <c r="K57" s="19">
        <f>IF(OR($J57="",$C57=""),"",IFERROR($J57/$C57,""))</f>
        <v/>
      </c>
      <c r="L57" s="19">
        <f>IF($J57="","",IPOTESI!$B$2-$J57)</f>
        <v/>
      </c>
      <c r="M57" s="10">
        <f>IF($J57="","",IF($J57&lt;=IPOTESI!$B$2,"Entro budget","Oltre budget"))</f>
        <v/>
      </c>
      <c r="N57" s="10">
        <f>IF($J57="","",IF($C57&lt;=IPOTESI!$B$8,"Entro capienza","Oltre capienza"))</f>
        <v/>
      </c>
      <c r="O57" s="22" t="n"/>
      <c r="P57" s="23" t="n"/>
    </row>
    <row r="58" ht="22" customHeight="1">
      <c r="A58" s="22" t="n"/>
      <c r="B58" s="23" t="n"/>
      <c r="C58" s="24" t="n"/>
      <c r="D58" s="25">
        <f>IF(IFERROR(OR($C58&lt;1,$C58&lt;&gt;INT($C58),IPOTESI!$B$10&lt;&gt;"Ipotesi valide"),TRUE),"",ROUNDUP($C58/IPOTESI!$B$5,0))</f>
        <v/>
      </c>
      <c r="E58" s="20">
        <f>IF(IFERROR(OR($C58&lt;1,$C58&lt;&gt;INT($C58),IPOTESI!$B$10&lt;&gt;"Ipotesi valide"),TRUE),"",IPOTESI!$B$3)</f>
        <v/>
      </c>
      <c r="F58" s="20">
        <f>IF(IFERROR(OR($C58&lt;1,$C58&lt;&gt;INT($C58),IPOTESI!$B$10&lt;&gt;"Ipotesi valide"),TRUE),"",$C58*IPOTESI!$B$4)</f>
        <v/>
      </c>
      <c r="G58" s="20">
        <f>IF(IFERROR(OR($C58&lt;1,$C58&lt;&gt;INT($C58),IPOTESI!$B$10&lt;&gt;"Ipotesi valide"),TRUE),"",$D58*IPOTESI!$B$6)</f>
        <v/>
      </c>
      <c r="H58" s="20">
        <f>IF(IFERROR(OR($C58&lt;1,$C58&lt;&gt;INT($C58),IPOTESI!$B$10&lt;&gt;"Ipotesi valide"),TRUE),"",SUM($E58:$G58))</f>
        <v/>
      </c>
      <c r="I58" s="20">
        <f>IF($H58="","",$H58*IPOTESI!$B$7)</f>
        <v/>
      </c>
      <c r="J58" s="20">
        <f>IF($H58="","",$H58+$I58)</f>
        <v/>
      </c>
      <c r="K58" s="20">
        <f>IF(OR($J58="",$C58=""),"",IFERROR($J58/$C58,""))</f>
        <v/>
      </c>
      <c r="L58" s="20">
        <f>IF($J58="","",IPOTESI!$B$2-$J58)</f>
        <v/>
      </c>
      <c r="M58" s="9">
        <f>IF($J58="","",IF($J58&lt;=IPOTESI!$B$2,"Entro budget","Oltre budget"))</f>
        <v/>
      </c>
      <c r="N58" s="9">
        <f>IF($J58="","",IF($C58&lt;=IPOTESI!$B$8,"Entro capienza","Oltre capienza"))</f>
        <v/>
      </c>
      <c r="O58" s="22" t="n"/>
      <c r="P58" s="23" t="n"/>
    </row>
    <row r="59" ht="22" customHeight="1">
      <c r="A59" s="22" t="n"/>
      <c r="B59" s="23" t="n"/>
      <c r="C59" s="24" t="n"/>
      <c r="D59" s="26">
        <f>IF(IFERROR(OR($C59&lt;1,$C59&lt;&gt;INT($C59),IPOTESI!$B$10&lt;&gt;"Ipotesi valide"),TRUE),"",ROUNDUP($C59/IPOTESI!$B$5,0))</f>
        <v/>
      </c>
      <c r="E59" s="19">
        <f>IF(IFERROR(OR($C59&lt;1,$C59&lt;&gt;INT($C59),IPOTESI!$B$10&lt;&gt;"Ipotesi valide"),TRUE),"",IPOTESI!$B$3)</f>
        <v/>
      </c>
      <c r="F59" s="19">
        <f>IF(IFERROR(OR($C59&lt;1,$C59&lt;&gt;INT($C59),IPOTESI!$B$10&lt;&gt;"Ipotesi valide"),TRUE),"",$C59*IPOTESI!$B$4)</f>
        <v/>
      </c>
      <c r="G59" s="19">
        <f>IF(IFERROR(OR($C59&lt;1,$C59&lt;&gt;INT($C59),IPOTESI!$B$10&lt;&gt;"Ipotesi valide"),TRUE),"",$D59*IPOTESI!$B$6)</f>
        <v/>
      </c>
      <c r="H59" s="19">
        <f>IF(IFERROR(OR($C59&lt;1,$C59&lt;&gt;INT($C59),IPOTESI!$B$10&lt;&gt;"Ipotesi valide"),TRUE),"",SUM($E59:$G59))</f>
        <v/>
      </c>
      <c r="I59" s="19">
        <f>IF($H59="","",$H59*IPOTESI!$B$7)</f>
        <v/>
      </c>
      <c r="J59" s="19">
        <f>IF($H59="","",$H59+$I59)</f>
        <v/>
      </c>
      <c r="K59" s="19">
        <f>IF(OR($J59="",$C59=""),"",IFERROR($J59/$C59,""))</f>
        <v/>
      </c>
      <c r="L59" s="19">
        <f>IF($J59="","",IPOTESI!$B$2-$J59)</f>
        <v/>
      </c>
      <c r="M59" s="10">
        <f>IF($J59="","",IF($J59&lt;=IPOTESI!$B$2,"Entro budget","Oltre budget"))</f>
        <v/>
      </c>
      <c r="N59" s="10">
        <f>IF($J59="","",IF($C59&lt;=IPOTESI!$B$8,"Entro capienza","Oltre capienza"))</f>
        <v/>
      </c>
      <c r="O59" s="22" t="n"/>
      <c r="P59" s="23" t="n"/>
    </row>
    <row r="60" ht="22" customHeight="1">
      <c r="A60" s="22" t="n"/>
      <c r="B60" s="23" t="n"/>
      <c r="C60" s="24" t="n"/>
      <c r="D60" s="25">
        <f>IF(IFERROR(OR($C60&lt;1,$C60&lt;&gt;INT($C60),IPOTESI!$B$10&lt;&gt;"Ipotesi valide"),TRUE),"",ROUNDUP($C60/IPOTESI!$B$5,0))</f>
        <v/>
      </c>
      <c r="E60" s="20">
        <f>IF(IFERROR(OR($C60&lt;1,$C60&lt;&gt;INT($C60),IPOTESI!$B$10&lt;&gt;"Ipotesi valide"),TRUE),"",IPOTESI!$B$3)</f>
        <v/>
      </c>
      <c r="F60" s="20">
        <f>IF(IFERROR(OR($C60&lt;1,$C60&lt;&gt;INT($C60),IPOTESI!$B$10&lt;&gt;"Ipotesi valide"),TRUE),"",$C60*IPOTESI!$B$4)</f>
        <v/>
      </c>
      <c r="G60" s="20">
        <f>IF(IFERROR(OR($C60&lt;1,$C60&lt;&gt;INT($C60),IPOTESI!$B$10&lt;&gt;"Ipotesi valide"),TRUE),"",$D60*IPOTESI!$B$6)</f>
        <v/>
      </c>
      <c r="H60" s="20">
        <f>IF(IFERROR(OR($C60&lt;1,$C60&lt;&gt;INT($C60),IPOTESI!$B$10&lt;&gt;"Ipotesi valide"),TRUE),"",SUM($E60:$G60))</f>
        <v/>
      </c>
      <c r="I60" s="20">
        <f>IF($H60="","",$H60*IPOTESI!$B$7)</f>
        <v/>
      </c>
      <c r="J60" s="20">
        <f>IF($H60="","",$H60+$I60)</f>
        <v/>
      </c>
      <c r="K60" s="20">
        <f>IF(OR($J60="",$C60=""),"",IFERROR($J60/$C60,""))</f>
        <v/>
      </c>
      <c r="L60" s="20">
        <f>IF($J60="","",IPOTESI!$B$2-$J60)</f>
        <v/>
      </c>
      <c r="M60" s="9">
        <f>IF($J60="","",IF($J60&lt;=IPOTESI!$B$2,"Entro budget","Oltre budget"))</f>
        <v/>
      </c>
      <c r="N60" s="9">
        <f>IF($J60="","",IF($C60&lt;=IPOTESI!$B$8,"Entro capienza","Oltre capienza"))</f>
        <v/>
      </c>
      <c r="O60" s="22" t="n"/>
      <c r="P60" s="23" t="n"/>
    </row>
    <row r="61" ht="22" customHeight="1">
      <c r="A61" s="22" t="n"/>
      <c r="B61" s="23" t="n"/>
      <c r="C61" s="24" t="n"/>
      <c r="D61" s="26">
        <f>IF(IFERROR(OR($C61&lt;1,$C61&lt;&gt;INT($C61),IPOTESI!$B$10&lt;&gt;"Ipotesi valide"),TRUE),"",ROUNDUP($C61/IPOTESI!$B$5,0))</f>
        <v/>
      </c>
      <c r="E61" s="19">
        <f>IF(IFERROR(OR($C61&lt;1,$C61&lt;&gt;INT($C61),IPOTESI!$B$10&lt;&gt;"Ipotesi valide"),TRUE),"",IPOTESI!$B$3)</f>
        <v/>
      </c>
      <c r="F61" s="19">
        <f>IF(IFERROR(OR($C61&lt;1,$C61&lt;&gt;INT($C61),IPOTESI!$B$10&lt;&gt;"Ipotesi valide"),TRUE),"",$C61*IPOTESI!$B$4)</f>
        <v/>
      </c>
      <c r="G61" s="19">
        <f>IF(IFERROR(OR($C61&lt;1,$C61&lt;&gt;INT($C61),IPOTESI!$B$10&lt;&gt;"Ipotesi valide"),TRUE),"",$D61*IPOTESI!$B$6)</f>
        <v/>
      </c>
      <c r="H61" s="19">
        <f>IF(IFERROR(OR($C61&lt;1,$C61&lt;&gt;INT($C61),IPOTESI!$B$10&lt;&gt;"Ipotesi valide"),TRUE),"",SUM($E61:$G61))</f>
        <v/>
      </c>
      <c r="I61" s="19">
        <f>IF($H61="","",$H61*IPOTESI!$B$7)</f>
        <v/>
      </c>
      <c r="J61" s="19">
        <f>IF($H61="","",$H61+$I61)</f>
        <v/>
      </c>
      <c r="K61" s="19">
        <f>IF(OR($J61="",$C61=""),"",IFERROR($J61/$C61,""))</f>
        <v/>
      </c>
      <c r="L61" s="19">
        <f>IF($J61="","",IPOTESI!$B$2-$J61)</f>
        <v/>
      </c>
      <c r="M61" s="10">
        <f>IF($J61="","",IF($J61&lt;=IPOTESI!$B$2,"Entro budget","Oltre budget"))</f>
        <v/>
      </c>
      <c r="N61" s="10">
        <f>IF($J61="","",IF($C61&lt;=IPOTESI!$B$8,"Entro capienza","Oltre capienza"))</f>
        <v/>
      </c>
      <c r="O61" s="22" t="n"/>
      <c r="P61" s="23" t="n"/>
    </row>
    <row r="62" ht="22" customHeight="1">
      <c r="A62" s="22" t="n"/>
      <c r="B62" s="23" t="n"/>
      <c r="C62" s="24" t="n"/>
      <c r="D62" s="25">
        <f>IF(IFERROR(OR($C62&lt;1,$C62&lt;&gt;INT($C62),IPOTESI!$B$10&lt;&gt;"Ipotesi valide"),TRUE),"",ROUNDUP($C62/IPOTESI!$B$5,0))</f>
        <v/>
      </c>
      <c r="E62" s="20">
        <f>IF(IFERROR(OR($C62&lt;1,$C62&lt;&gt;INT($C62),IPOTESI!$B$10&lt;&gt;"Ipotesi valide"),TRUE),"",IPOTESI!$B$3)</f>
        <v/>
      </c>
      <c r="F62" s="20">
        <f>IF(IFERROR(OR($C62&lt;1,$C62&lt;&gt;INT($C62),IPOTESI!$B$10&lt;&gt;"Ipotesi valide"),TRUE),"",$C62*IPOTESI!$B$4)</f>
        <v/>
      </c>
      <c r="G62" s="20">
        <f>IF(IFERROR(OR($C62&lt;1,$C62&lt;&gt;INT($C62),IPOTESI!$B$10&lt;&gt;"Ipotesi valide"),TRUE),"",$D62*IPOTESI!$B$6)</f>
        <v/>
      </c>
      <c r="H62" s="20">
        <f>IF(IFERROR(OR($C62&lt;1,$C62&lt;&gt;INT($C62),IPOTESI!$B$10&lt;&gt;"Ipotesi valide"),TRUE),"",SUM($E62:$G62))</f>
        <v/>
      </c>
      <c r="I62" s="20">
        <f>IF($H62="","",$H62*IPOTESI!$B$7)</f>
        <v/>
      </c>
      <c r="J62" s="20">
        <f>IF($H62="","",$H62+$I62)</f>
        <v/>
      </c>
      <c r="K62" s="20">
        <f>IF(OR($J62="",$C62=""),"",IFERROR($J62/$C62,""))</f>
        <v/>
      </c>
      <c r="L62" s="20">
        <f>IF($J62="","",IPOTESI!$B$2-$J62)</f>
        <v/>
      </c>
      <c r="M62" s="9">
        <f>IF($J62="","",IF($J62&lt;=IPOTESI!$B$2,"Entro budget","Oltre budget"))</f>
        <v/>
      </c>
      <c r="N62" s="9">
        <f>IF($J62="","",IF($C62&lt;=IPOTESI!$B$8,"Entro capienza","Oltre capienza"))</f>
        <v/>
      </c>
      <c r="O62" s="22" t="n"/>
      <c r="P62" s="23" t="n"/>
    </row>
    <row r="63" ht="22" customHeight="1">
      <c r="A63" s="22" t="n"/>
      <c r="B63" s="23" t="n"/>
      <c r="C63" s="24" t="n"/>
      <c r="D63" s="26">
        <f>IF(IFERROR(OR($C63&lt;1,$C63&lt;&gt;INT($C63),IPOTESI!$B$10&lt;&gt;"Ipotesi valide"),TRUE),"",ROUNDUP($C63/IPOTESI!$B$5,0))</f>
        <v/>
      </c>
      <c r="E63" s="19">
        <f>IF(IFERROR(OR($C63&lt;1,$C63&lt;&gt;INT($C63),IPOTESI!$B$10&lt;&gt;"Ipotesi valide"),TRUE),"",IPOTESI!$B$3)</f>
        <v/>
      </c>
      <c r="F63" s="19">
        <f>IF(IFERROR(OR($C63&lt;1,$C63&lt;&gt;INT($C63),IPOTESI!$B$10&lt;&gt;"Ipotesi valide"),TRUE),"",$C63*IPOTESI!$B$4)</f>
        <v/>
      </c>
      <c r="G63" s="19">
        <f>IF(IFERROR(OR($C63&lt;1,$C63&lt;&gt;INT($C63),IPOTESI!$B$10&lt;&gt;"Ipotesi valide"),TRUE),"",$D63*IPOTESI!$B$6)</f>
        <v/>
      </c>
      <c r="H63" s="19">
        <f>IF(IFERROR(OR($C63&lt;1,$C63&lt;&gt;INT($C63),IPOTESI!$B$10&lt;&gt;"Ipotesi valide"),TRUE),"",SUM($E63:$G63))</f>
        <v/>
      </c>
      <c r="I63" s="19">
        <f>IF($H63="","",$H63*IPOTESI!$B$7)</f>
        <v/>
      </c>
      <c r="J63" s="19">
        <f>IF($H63="","",$H63+$I63)</f>
        <v/>
      </c>
      <c r="K63" s="19">
        <f>IF(OR($J63="",$C63=""),"",IFERROR($J63/$C63,""))</f>
        <v/>
      </c>
      <c r="L63" s="19">
        <f>IF($J63="","",IPOTESI!$B$2-$J63)</f>
        <v/>
      </c>
      <c r="M63" s="10">
        <f>IF($J63="","",IF($J63&lt;=IPOTESI!$B$2,"Entro budget","Oltre budget"))</f>
        <v/>
      </c>
      <c r="N63" s="10">
        <f>IF($J63="","",IF($C63&lt;=IPOTESI!$B$8,"Entro capienza","Oltre capienza"))</f>
        <v/>
      </c>
      <c r="O63" s="22" t="n"/>
      <c r="P63" s="23" t="n"/>
    </row>
    <row r="64" ht="22" customHeight="1">
      <c r="A64" s="22" t="n"/>
      <c r="B64" s="23" t="n"/>
      <c r="C64" s="24" t="n"/>
      <c r="D64" s="25">
        <f>IF(IFERROR(OR($C64&lt;1,$C64&lt;&gt;INT($C64),IPOTESI!$B$10&lt;&gt;"Ipotesi valide"),TRUE),"",ROUNDUP($C64/IPOTESI!$B$5,0))</f>
        <v/>
      </c>
      <c r="E64" s="20">
        <f>IF(IFERROR(OR($C64&lt;1,$C64&lt;&gt;INT($C64),IPOTESI!$B$10&lt;&gt;"Ipotesi valide"),TRUE),"",IPOTESI!$B$3)</f>
        <v/>
      </c>
      <c r="F64" s="20">
        <f>IF(IFERROR(OR($C64&lt;1,$C64&lt;&gt;INT($C64),IPOTESI!$B$10&lt;&gt;"Ipotesi valide"),TRUE),"",$C64*IPOTESI!$B$4)</f>
        <v/>
      </c>
      <c r="G64" s="20">
        <f>IF(IFERROR(OR($C64&lt;1,$C64&lt;&gt;INT($C64),IPOTESI!$B$10&lt;&gt;"Ipotesi valide"),TRUE),"",$D64*IPOTESI!$B$6)</f>
        <v/>
      </c>
      <c r="H64" s="20">
        <f>IF(IFERROR(OR($C64&lt;1,$C64&lt;&gt;INT($C64),IPOTESI!$B$10&lt;&gt;"Ipotesi valide"),TRUE),"",SUM($E64:$G64))</f>
        <v/>
      </c>
      <c r="I64" s="20">
        <f>IF($H64="","",$H64*IPOTESI!$B$7)</f>
        <v/>
      </c>
      <c r="J64" s="20">
        <f>IF($H64="","",$H64+$I64)</f>
        <v/>
      </c>
      <c r="K64" s="20">
        <f>IF(OR($J64="",$C64=""),"",IFERROR($J64/$C64,""))</f>
        <v/>
      </c>
      <c r="L64" s="20">
        <f>IF($J64="","",IPOTESI!$B$2-$J64)</f>
        <v/>
      </c>
      <c r="M64" s="9">
        <f>IF($J64="","",IF($J64&lt;=IPOTESI!$B$2,"Entro budget","Oltre budget"))</f>
        <v/>
      </c>
      <c r="N64" s="9">
        <f>IF($J64="","",IF($C64&lt;=IPOTESI!$B$8,"Entro capienza","Oltre capienza"))</f>
        <v/>
      </c>
      <c r="O64" s="22" t="n"/>
      <c r="P64" s="23" t="n"/>
    </row>
    <row r="65" ht="22" customHeight="1">
      <c r="A65" s="22" t="n"/>
      <c r="B65" s="23" t="n"/>
      <c r="C65" s="24" t="n"/>
      <c r="D65" s="26">
        <f>IF(IFERROR(OR($C65&lt;1,$C65&lt;&gt;INT($C65),IPOTESI!$B$10&lt;&gt;"Ipotesi valide"),TRUE),"",ROUNDUP($C65/IPOTESI!$B$5,0))</f>
        <v/>
      </c>
      <c r="E65" s="19">
        <f>IF(IFERROR(OR($C65&lt;1,$C65&lt;&gt;INT($C65),IPOTESI!$B$10&lt;&gt;"Ipotesi valide"),TRUE),"",IPOTESI!$B$3)</f>
        <v/>
      </c>
      <c r="F65" s="19">
        <f>IF(IFERROR(OR($C65&lt;1,$C65&lt;&gt;INT($C65),IPOTESI!$B$10&lt;&gt;"Ipotesi valide"),TRUE),"",$C65*IPOTESI!$B$4)</f>
        <v/>
      </c>
      <c r="G65" s="19">
        <f>IF(IFERROR(OR($C65&lt;1,$C65&lt;&gt;INT($C65),IPOTESI!$B$10&lt;&gt;"Ipotesi valide"),TRUE),"",$D65*IPOTESI!$B$6)</f>
        <v/>
      </c>
      <c r="H65" s="19">
        <f>IF(IFERROR(OR($C65&lt;1,$C65&lt;&gt;INT($C65),IPOTESI!$B$10&lt;&gt;"Ipotesi valide"),TRUE),"",SUM($E65:$G65))</f>
        <v/>
      </c>
      <c r="I65" s="19">
        <f>IF($H65="","",$H65*IPOTESI!$B$7)</f>
        <v/>
      </c>
      <c r="J65" s="19">
        <f>IF($H65="","",$H65+$I65)</f>
        <v/>
      </c>
      <c r="K65" s="19">
        <f>IF(OR($J65="",$C65=""),"",IFERROR($J65/$C65,""))</f>
        <v/>
      </c>
      <c r="L65" s="19">
        <f>IF($J65="","",IPOTESI!$B$2-$J65)</f>
        <v/>
      </c>
      <c r="M65" s="10">
        <f>IF($J65="","",IF($J65&lt;=IPOTESI!$B$2,"Entro budget","Oltre budget"))</f>
        <v/>
      </c>
      <c r="N65" s="10">
        <f>IF($J65="","",IF($C65&lt;=IPOTESI!$B$8,"Entro capienza","Oltre capienza"))</f>
        <v/>
      </c>
      <c r="O65" s="22" t="n"/>
      <c r="P65" s="23" t="n"/>
    </row>
    <row r="66" ht="22" customHeight="1">
      <c r="A66" s="22" t="n"/>
      <c r="B66" s="23" t="n"/>
      <c r="C66" s="24" t="n"/>
      <c r="D66" s="25">
        <f>IF(IFERROR(OR($C66&lt;1,$C66&lt;&gt;INT($C66),IPOTESI!$B$10&lt;&gt;"Ipotesi valide"),TRUE),"",ROUNDUP($C66/IPOTESI!$B$5,0))</f>
        <v/>
      </c>
      <c r="E66" s="20">
        <f>IF(IFERROR(OR($C66&lt;1,$C66&lt;&gt;INT($C66),IPOTESI!$B$10&lt;&gt;"Ipotesi valide"),TRUE),"",IPOTESI!$B$3)</f>
        <v/>
      </c>
      <c r="F66" s="20">
        <f>IF(IFERROR(OR($C66&lt;1,$C66&lt;&gt;INT($C66),IPOTESI!$B$10&lt;&gt;"Ipotesi valide"),TRUE),"",$C66*IPOTESI!$B$4)</f>
        <v/>
      </c>
      <c r="G66" s="20">
        <f>IF(IFERROR(OR($C66&lt;1,$C66&lt;&gt;INT($C66),IPOTESI!$B$10&lt;&gt;"Ipotesi valide"),TRUE),"",$D66*IPOTESI!$B$6)</f>
        <v/>
      </c>
      <c r="H66" s="20">
        <f>IF(IFERROR(OR($C66&lt;1,$C66&lt;&gt;INT($C66),IPOTESI!$B$10&lt;&gt;"Ipotesi valide"),TRUE),"",SUM($E66:$G66))</f>
        <v/>
      </c>
      <c r="I66" s="20">
        <f>IF($H66="","",$H66*IPOTESI!$B$7)</f>
        <v/>
      </c>
      <c r="J66" s="20">
        <f>IF($H66="","",$H66+$I66)</f>
        <v/>
      </c>
      <c r="K66" s="20">
        <f>IF(OR($J66="",$C66=""),"",IFERROR($J66/$C66,""))</f>
        <v/>
      </c>
      <c r="L66" s="20">
        <f>IF($J66="","",IPOTESI!$B$2-$J66)</f>
        <v/>
      </c>
      <c r="M66" s="9">
        <f>IF($J66="","",IF($J66&lt;=IPOTESI!$B$2,"Entro budget","Oltre budget"))</f>
        <v/>
      </c>
      <c r="N66" s="9">
        <f>IF($J66="","",IF($C66&lt;=IPOTESI!$B$8,"Entro capienza","Oltre capienza"))</f>
        <v/>
      </c>
      <c r="O66" s="22" t="n"/>
      <c r="P66" s="23" t="n"/>
    </row>
    <row r="67" ht="22" customHeight="1">
      <c r="A67" s="22" t="n"/>
      <c r="B67" s="23" t="n"/>
      <c r="C67" s="24" t="n"/>
      <c r="D67" s="26">
        <f>IF(IFERROR(OR($C67&lt;1,$C67&lt;&gt;INT($C67),IPOTESI!$B$10&lt;&gt;"Ipotesi valide"),TRUE),"",ROUNDUP($C67/IPOTESI!$B$5,0))</f>
        <v/>
      </c>
      <c r="E67" s="19">
        <f>IF(IFERROR(OR($C67&lt;1,$C67&lt;&gt;INT($C67),IPOTESI!$B$10&lt;&gt;"Ipotesi valide"),TRUE),"",IPOTESI!$B$3)</f>
        <v/>
      </c>
      <c r="F67" s="19">
        <f>IF(IFERROR(OR($C67&lt;1,$C67&lt;&gt;INT($C67),IPOTESI!$B$10&lt;&gt;"Ipotesi valide"),TRUE),"",$C67*IPOTESI!$B$4)</f>
        <v/>
      </c>
      <c r="G67" s="19">
        <f>IF(IFERROR(OR($C67&lt;1,$C67&lt;&gt;INT($C67),IPOTESI!$B$10&lt;&gt;"Ipotesi valide"),TRUE),"",$D67*IPOTESI!$B$6)</f>
        <v/>
      </c>
      <c r="H67" s="19">
        <f>IF(IFERROR(OR($C67&lt;1,$C67&lt;&gt;INT($C67),IPOTESI!$B$10&lt;&gt;"Ipotesi valide"),TRUE),"",SUM($E67:$G67))</f>
        <v/>
      </c>
      <c r="I67" s="19">
        <f>IF($H67="","",$H67*IPOTESI!$B$7)</f>
        <v/>
      </c>
      <c r="J67" s="19">
        <f>IF($H67="","",$H67+$I67)</f>
        <v/>
      </c>
      <c r="K67" s="19">
        <f>IF(OR($J67="",$C67=""),"",IFERROR($J67/$C67,""))</f>
        <v/>
      </c>
      <c r="L67" s="19">
        <f>IF($J67="","",IPOTESI!$B$2-$J67)</f>
        <v/>
      </c>
      <c r="M67" s="10">
        <f>IF($J67="","",IF($J67&lt;=IPOTESI!$B$2,"Entro budget","Oltre budget"))</f>
        <v/>
      </c>
      <c r="N67" s="10">
        <f>IF($J67="","",IF($C67&lt;=IPOTESI!$B$8,"Entro capienza","Oltre capienza"))</f>
        <v/>
      </c>
      <c r="O67" s="22" t="n"/>
      <c r="P67" s="23" t="n"/>
    </row>
    <row r="68" ht="22" customHeight="1">
      <c r="A68" s="22" t="n"/>
      <c r="B68" s="23" t="n"/>
      <c r="C68" s="24" t="n"/>
      <c r="D68" s="25">
        <f>IF(IFERROR(OR($C68&lt;1,$C68&lt;&gt;INT($C68),IPOTESI!$B$10&lt;&gt;"Ipotesi valide"),TRUE),"",ROUNDUP($C68/IPOTESI!$B$5,0))</f>
        <v/>
      </c>
      <c r="E68" s="20">
        <f>IF(IFERROR(OR($C68&lt;1,$C68&lt;&gt;INT($C68),IPOTESI!$B$10&lt;&gt;"Ipotesi valide"),TRUE),"",IPOTESI!$B$3)</f>
        <v/>
      </c>
      <c r="F68" s="20">
        <f>IF(IFERROR(OR($C68&lt;1,$C68&lt;&gt;INT($C68),IPOTESI!$B$10&lt;&gt;"Ipotesi valide"),TRUE),"",$C68*IPOTESI!$B$4)</f>
        <v/>
      </c>
      <c r="G68" s="20">
        <f>IF(IFERROR(OR($C68&lt;1,$C68&lt;&gt;INT($C68),IPOTESI!$B$10&lt;&gt;"Ipotesi valide"),TRUE),"",$D68*IPOTESI!$B$6)</f>
        <v/>
      </c>
      <c r="H68" s="20">
        <f>IF(IFERROR(OR($C68&lt;1,$C68&lt;&gt;INT($C68),IPOTESI!$B$10&lt;&gt;"Ipotesi valide"),TRUE),"",SUM($E68:$G68))</f>
        <v/>
      </c>
      <c r="I68" s="20">
        <f>IF($H68="","",$H68*IPOTESI!$B$7)</f>
        <v/>
      </c>
      <c r="J68" s="20">
        <f>IF($H68="","",$H68+$I68)</f>
        <v/>
      </c>
      <c r="K68" s="20">
        <f>IF(OR($J68="",$C68=""),"",IFERROR($J68/$C68,""))</f>
        <v/>
      </c>
      <c r="L68" s="20">
        <f>IF($J68="","",IPOTESI!$B$2-$J68)</f>
        <v/>
      </c>
      <c r="M68" s="9">
        <f>IF($J68="","",IF($J68&lt;=IPOTESI!$B$2,"Entro budget","Oltre budget"))</f>
        <v/>
      </c>
      <c r="N68" s="9">
        <f>IF($J68="","",IF($C68&lt;=IPOTESI!$B$8,"Entro capienza","Oltre capienza"))</f>
        <v/>
      </c>
      <c r="O68" s="22" t="n"/>
      <c r="P68" s="23" t="n"/>
    </row>
    <row r="69" ht="22" customHeight="1">
      <c r="A69" s="22" t="n"/>
      <c r="B69" s="23" t="n"/>
      <c r="C69" s="24" t="n"/>
      <c r="D69" s="26">
        <f>IF(IFERROR(OR($C69&lt;1,$C69&lt;&gt;INT($C69),IPOTESI!$B$10&lt;&gt;"Ipotesi valide"),TRUE),"",ROUNDUP($C69/IPOTESI!$B$5,0))</f>
        <v/>
      </c>
      <c r="E69" s="19">
        <f>IF(IFERROR(OR($C69&lt;1,$C69&lt;&gt;INT($C69),IPOTESI!$B$10&lt;&gt;"Ipotesi valide"),TRUE),"",IPOTESI!$B$3)</f>
        <v/>
      </c>
      <c r="F69" s="19">
        <f>IF(IFERROR(OR($C69&lt;1,$C69&lt;&gt;INT($C69),IPOTESI!$B$10&lt;&gt;"Ipotesi valide"),TRUE),"",$C69*IPOTESI!$B$4)</f>
        <v/>
      </c>
      <c r="G69" s="19">
        <f>IF(IFERROR(OR($C69&lt;1,$C69&lt;&gt;INT($C69),IPOTESI!$B$10&lt;&gt;"Ipotesi valide"),TRUE),"",$D69*IPOTESI!$B$6)</f>
        <v/>
      </c>
      <c r="H69" s="19">
        <f>IF(IFERROR(OR($C69&lt;1,$C69&lt;&gt;INT($C69),IPOTESI!$B$10&lt;&gt;"Ipotesi valide"),TRUE),"",SUM($E69:$G69))</f>
        <v/>
      </c>
      <c r="I69" s="19">
        <f>IF($H69="","",$H69*IPOTESI!$B$7)</f>
        <v/>
      </c>
      <c r="J69" s="19">
        <f>IF($H69="","",$H69+$I69)</f>
        <v/>
      </c>
      <c r="K69" s="19">
        <f>IF(OR($J69="",$C69=""),"",IFERROR($J69/$C69,""))</f>
        <v/>
      </c>
      <c r="L69" s="19">
        <f>IF($J69="","",IPOTESI!$B$2-$J69)</f>
        <v/>
      </c>
      <c r="M69" s="10">
        <f>IF($J69="","",IF($J69&lt;=IPOTESI!$B$2,"Entro budget","Oltre budget"))</f>
        <v/>
      </c>
      <c r="N69" s="10">
        <f>IF($J69="","",IF($C69&lt;=IPOTESI!$B$8,"Entro capienza","Oltre capienza"))</f>
        <v/>
      </c>
      <c r="O69" s="22" t="n"/>
      <c r="P69" s="23" t="n"/>
    </row>
    <row r="70" ht="22" customHeight="1">
      <c r="A70" s="22" t="n"/>
      <c r="B70" s="23" t="n"/>
      <c r="C70" s="24" t="n"/>
      <c r="D70" s="25">
        <f>IF(IFERROR(OR($C70&lt;1,$C70&lt;&gt;INT($C70),IPOTESI!$B$10&lt;&gt;"Ipotesi valide"),TRUE),"",ROUNDUP($C70/IPOTESI!$B$5,0))</f>
        <v/>
      </c>
      <c r="E70" s="20">
        <f>IF(IFERROR(OR($C70&lt;1,$C70&lt;&gt;INT($C70),IPOTESI!$B$10&lt;&gt;"Ipotesi valide"),TRUE),"",IPOTESI!$B$3)</f>
        <v/>
      </c>
      <c r="F70" s="20">
        <f>IF(IFERROR(OR($C70&lt;1,$C70&lt;&gt;INT($C70),IPOTESI!$B$10&lt;&gt;"Ipotesi valide"),TRUE),"",$C70*IPOTESI!$B$4)</f>
        <v/>
      </c>
      <c r="G70" s="20">
        <f>IF(IFERROR(OR($C70&lt;1,$C70&lt;&gt;INT($C70),IPOTESI!$B$10&lt;&gt;"Ipotesi valide"),TRUE),"",$D70*IPOTESI!$B$6)</f>
        <v/>
      </c>
      <c r="H70" s="20">
        <f>IF(IFERROR(OR($C70&lt;1,$C70&lt;&gt;INT($C70),IPOTESI!$B$10&lt;&gt;"Ipotesi valide"),TRUE),"",SUM($E70:$G70))</f>
        <v/>
      </c>
      <c r="I70" s="20">
        <f>IF($H70="","",$H70*IPOTESI!$B$7)</f>
        <v/>
      </c>
      <c r="J70" s="20">
        <f>IF($H70="","",$H70+$I70)</f>
        <v/>
      </c>
      <c r="K70" s="20">
        <f>IF(OR($J70="",$C70=""),"",IFERROR($J70/$C70,""))</f>
        <v/>
      </c>
      <c r="L70" s="20">
        <f>IF($J70="","",IPOTESI!$B$2-$J70)</f>
        <v/>
      </c>
      <c r="M70" s="9">
        <f>IF($J70="","",IF($J70&lt;=IPOTESI!$B$2,"Entro budget","Oltre budget"))</f>
        <v/>
      </c>
      <c r="N70" s="9">
        <f>IF($J70="","",IF($C70&lt;=IPOTESI!$B$8,"Entro capienza","Oltre capienza"))</f>
        <v/>
      </c>
      <c r="O70" s="22" t="n"/>
      <c r="P70" s="23" t="n"/>
    </row>
    <row r="71" ht="22" customHeight="1">
      <c r="A71" s="22" t="n"/>
      <c r="B71" s="23" t="n"/>
      <c r="C71" s="24" t="n"/>
      <c r="D71" s="26">
        <f>IF(IFERROR(OR($C71&lt;1,$C71&lt;&gt;INT($C71),IPOTESI!$B$10&lt;&gt;"Ipotesi valide"),TRUE),"",ROUNDUP($C71/IPOTESI!$B$5,0))</f>
        <v/>
      </c>
      <c r="E71" s="19">
        <f>IF(IFERROR(OR($C71&lt;1,$C71&lt;&gt;INT($C71),IPOTESI!$B$10&lt;&gt;"Ipotesi valide"),TRUE),"",IPOTESI!$B$3)</f>
        <v/>
      </c>
      <c r="F71" s="19">
        <f>IF(IFERROR(OR($C71&lt;1,$C71&lt;&gt;INT($C71),IPOTESI!$B$10&lt;&gt;"Ipotesi valide"),TRUE),"",$C71*IPOTESI!$B$4)</f>
        <v/>
      </c>
      <c r="G71" s="19">
        <f>IF(IFERROR(OR($C71&lt;1,$C71&lt;&gt;INT($C71),IPOTESI!$B$10&lt;&gt;"Ipotesi valide"),TRUE),"",$D71*IPOTESI!$B$6)</f>
        <v/>
      </c>
      <c r="H71" s="19">
        <f>IF(IFERROR(OR($C71&lt;1,$C71&lt;&gt;INT($C71),IPOTESI!$B$10&lt;&gt;"Ipotesi valide"),TRUE),"",SUM($E71:$G71))</f>
        <v/>
      </c>
      <c r="I71" s="19">
        <f>IF($H71="","",$H71*IPOTESI!$B$7)</f>
        <v/>
      </c>
      <c r="J71" s="19">
        <f>IF($H71="","",$H71+$I71)</f>
        <v/>
      </c>
      <c r="K71" s="19">
        <f>IF(OR($J71="",$C71=""),"",IFERROR($J71/$C71,""))</f>
        <v/>
      </c>
      <c r="L71" s="19">
        <f>IF($J71="","",IPOTESI!$B$2-$J71)</f>
        <v/>
      </c>
      <c r="M71" s="10">
        <f>IF($J71="","",IF($J71&lt;=IPOTESI!$B$2,"Entro budget","Oltre budget"))</f>
        <v/>
      </c>
      <c r="N71" s="10">
        <f>IF($J71="","",IF($C71&lt;=IPOTESI!$B$8,"Entro capienza","Oltre capienza"))</f>
        <v/>
      </c>
      <c r="O71" s="22" t="n"/>
      <c r="P71" s="23" t="n"/>
    </row>
    <row r="72" ht="22" customHeight="1">
      <c r="A72" s="22" t="n"/>
      <c r="B72" s="23" t="n"/>
      <c r="C72" s="24" t="n"/>
      <c r="D72" s="25">
        <f>IF(IFERROR(OR($C72&lt;1,$C72&lt;&gt;INT($C72),IPOTESI!$B$10&lt;&gt;"Ipotesi valide"),TRUE),"",ROUNDUP($C72/IPOTESI!$B$5,0))</f>
        <v/>
      </c>
      <c r="E72" s="20">
        <f>IF(IFERROR(OR($C72&lt;1,$C72&lt;&gt;INT($C72),IPOTESI!$B$10&lt;&gt;"Ipotesi valide"),TRUE),"",IPOTESI!$B$3)</f>
        <v/>
      </c>
      <c r="F72" s="20">
        <f>IF(IFERROR(OR($C72&lt;1,$C72&lt;&gt;INT($C72),IPOTESI!$B$10&lt;&gt;"Ipotesi valide"),TRUE),"",$C72*IPOTESI!$B$4)</f>
        <v/>
      </c>
      <c r="G72" s="20">
        <f>IF(IFERROR(OR($C72&lt;1,$C72&lt;&gt;INT($C72),IPOTESI!$B$10&lt;&gt;"Ipotesi valide"),TRUE),"",$D72*IPOTESI!$B$6)</f>
        <v/>
      </c>
      <c r="H72" s="20">
        <f>IF(IFERROR(OR($C72&lt;1,$C72&lt;&gt;INT($C72),IPOTESI!$B$10&lt;&gt;"Ipotesi valide"),TRUE),"",SUM($E72:$G72))</f>
        <v/>
      </c>
      <c r="I72" s="20">
        <f>IF($H72="","",$H72*IPOTESI!$B$7)</f>
        <v/>
      </c>
      <c r="J72" s="20">
        <f>IF($H72="","",$H72+$I72)</f>
        <v/>
      </c>
      <c r="K72" s="20">
        <f>IF(OR($J72="",$C72=""),"",IFERROR($J72/$C72,""))</f>
        <v/>
      </c>
      <c r="L72" s="20">
        <f>IF($J72="","",IPOTESI!$B$2-$J72)</f>
        <v/>
      </c>
      <c r="M72" s="9">
        <f>IF($J72="","",IF($J72&lt;=IPOTESI!$B$2,"Entro budget","Oltre budget"))</f>
        <v/>
      </c>
      <c r="N72" s="9">
        <f>IF($J72="","",IF($C72&lt;=IPOTESI!$B$8,"Entro capienza","Oltre capienza"))</f>
        <v/>
      </c>
      <c r="O72" s="22" t="n"/>
      <c r="P72" s="23" t="n"/>
    </row>
    <row r="73" ht="22" customHeight="1">
      <c r="A73" s="22" t="n"/>
      <c r="B73" s="23" t="n"/>
      <c r="C73" s="24" t="n"/>
      <c r="D73" s="26">
        <f>IF(IFERROR(OR($C73&lt;1,$C73&lt;&gt;INT($C73),IPOTESI!$B$10&lt;&gt;"Ipotesi valide"),TRUE),"",ROUNDUP($C73/IPOTESI!$B$5,0))</f>
        <v/>
      </c>
      <c r="E73" s="19">
        <f>IF(IFERROR(OR($C73&lt;1,$C73&lt;&gt;INT($C73),IPOTESI!$B$10&lt;&gt;"Ipotesi valide"),TRUE),"",IPOTESI!$B$3)</f>
        <v/>
      </c>
      <c r="F73" s="19">
        <f>IF(IFERROR(OR($C73&lt;1,$C73&lt;&gt;INT($C73),IPOTESI!$B$10&lt;&gt;"Ipotesi valide"),TRUE),"",$C73*IPOTESI!$B$4)</f>
        <v/>
      </c>
      <c r="G73" s="19">
        <f>IF(IFERROR(OR($C73&lt;1,$C73&lt;&gt;INT($C73),IPOTESI!$B$10&lt;&gt;"Ipotesi valide"),TRUE),"",$D73*IPOTESI!$B$6)</f>
        <v/>
      </c>
      <c r="H73" s="19">
        <f>IF(IFERROR(OR($C73&lt;1,$C73&lt;&gt;INT($C73),IPOTESI!$B$10&lt;&gt;"Ipotesi valide"),TRUE),"",SUM($E73:$G73))</f>
        <v/>
      </c>
      <c r="I73" s="19">
        <f>IF($H73="","",$H73*IPOTESI!$B$7)</f>
        <v/>
      </c>
      <c r="J73" s="19">
        <f>IF($H73="","",$H73+$I73)</f>
        <v/>
      </c>
      <c r="K73" s="19">
        <f>IF(OR($J73="",$C73=""),"",IFERROR($J73/$C73,""))</f>
        <v/>
      </c>
      <c r="L73" s="19">
        <f>IF($J73="","",IPOTESI!$B$2-$J73)</f>
        <v/>
      </c>
      <c r="M73" s="10">
        <f>IF($J73="","",IF($J73&lt;=IPOTESI!$B$2,"Entro budget","Oltre budget"))</f>
        <v/>
      </c>
      <c r="N73" s="10">
        <f>IF($J73="","",IF($C73&lt;=IPOTESI!$B$8,"Entro capienza","Oltre capienza"))</f>
        <v/>
      </c>
      <c r="O73" s="22" t="n"/>
      <c r="P73" s="23" t="n"/>
    </row>
    <row r="74" ht="22" customHeight="1">
      <c r="A74" s="22" t="n"/>
      <c r="B74" s="23" t="n"/>
      <c r="C74" s="24" t="n"/>
      <c r="D74" s="25">
        <f>IF(IFERROR(OR($C74&lt;1,$C74&lt;&gt;INT($C74),IPOTESI!$B$10&lt;&gt;"Ipotesi valide"),TRUE),"",ROUNDUP($C74/IPOTESI!$B$5,0))</f>
        <v/>
      </c>
      <c r="E74" s="20">
        <f>IF(IFERROR(OR($C74&lt;1,$C74&lt;&gt;INT($C74),IPOTESI!$B$10&lt;&gt;"Ipotesi valide"),TRUE),"",IPOTESI!$B$3)</f>
        <v/>
      </c>
      <c r="F74" s="20">
        <f>IF(IFERROR(OR($C74&lt;1,$C74&lt;&gt;INT($C74),IPOTESI!$B$10&lt;&gt;"Ipotesi valide"),TRUE),"",$C74*IPOTESI!$B$4)</f>
        <v/>
      </c>
      <c r="G74" s="20">
        <f>IF(IFERROR(OR($C74&lt;1,$C74&lt;&gt;INT($C74),IPOTESI!$B$10&lt;&gt;"Ipotesi valide"),TRUE),"",$D74*IPOTESI!$B$6)</f>
        <v/>
      </c>
      <c r="H74" s="20">
        <f>IF(IFERROR(OR($C74&lt;1,$C74&lt;&gt;INT($C74),IPOTESI!$B$10&lt;&gt;"Ipotesi valide"),TRUE),"",SUM($E74:$G74))</f>
        <v/>
      </c>
      <c r="I74" s="20">
        <f>IF($H74="","",$H74*IPOTESI!$B$7)</f>
        <v/>
      </c>
      <c r="J74" s="20">
        <f>IF($H74="","",$H74+$I74)</f>
        <v/>
      </c>
      <c r="K74" s="20">
        <f>IF(OR($J74="",$C74=""),"",IFERROR($J74/$C74,""))</f>
        <v/>
      </c>
      <c r="L74" s="20">
        <f>IF($J74="","",IPOTESI!$B$2-$J74)</f>
        <v/>
      </c>
      <c r="M74" s="9">
        <f>IF($J74="","",IF($J74&lt;=IPOTESI!$B$2,"Entro budget","Oltre budget"))</f>
        <v/>
      </c>
      <c r="N74" s="9">
        <f>IF($J74="","",IF($C74&lt;=IPOTESI!$B$8,"Entro capienza","Oltre capienza"))</f>
        <v/>
      </c>
      <c r="O74" s="22" t="n"/>
      <c r="P74" s="23" t="n"/>
    </row>
    <row r="75" ht="22" customHeight="1">
      <c r="A75" s="22" t="n"/>
      <c r="B75" s="23" t="n"/>
      <c r="C75" s="24" t="n"/>
      <c r="D75" s="26">
        <f>IF(IFERROR(OR($C75&lt;1,$C75&lt;&gt;INT($C75),IPOTESI!$B$10&lt;&gt;"Ipotesi valide"),TRUE),"",ROUNDUP($C75/IPOTESI!$B$5,0))</f>
        <v/>
      </c>
      <c r="E75" s="19">
        <f>IF(IFERROR(OR($C75&lt;1,$C75&lt;&gt;INT($C75),IPOTESI!$B$10&lt;&gt;"Ipotesi valide"),TRUE),"",IPOTESI!$B$3)</f>
        <v/>
      </c>
      <c r="F75" s="19">
        <f>IF(IFERROR(OR($C75&lt;1,$C75&lt;&gt;INT($C75),IPOTESI!$B$10&lt;&gt;"Ipotesi valide"),TRUE),"",$C75*IPOTESI!$B$4)</f>
        <v/>
      </c>
      <c r="G75" s="19">
        <f>IF(IFERROR(OR($C75&lt;1,$C75&lt;&gt;INT($C75),IPOTESI!$B$10&lt;&gt;"Ipotesi valide"),TRUE),"",$D75*IPOTESI!$B$6)</f>
        <v/>
      </c>
      <c r="H75" s="19">
        <f>IF(IFERROR(OR($C75&lt;1,$C75&lt;&gt;INT($C75),IPOTESI!$B$10&lt;&gt;"Ipotesi valide"),TRUE),"",SUM($E75:$G75))</f>
        <v/>
      </c>
      <c r="I75" s="19">
        <f>IF($H75="","",$H75*IPOTESI!$B$7)</f>
        <v/>
      </c>
      <c r="J75" s="19">
        <f>IF($H75="","",$H75+$I75)</f>
        <v/>
      </c>
      <c r="K75" s="19">
        <f>IF(OR($J75="",$C75=""),"",IFERROR($J75/$C75,""))</f>
        <v/>
      </c>
      <c r="L75" s="19">
        <f>IF($J75="","",IPOTESI!$B$2-$J75)</f>
        <v/>
      </c>
      <c r="M75" s="10">
        <f>IF($J75="","",IF($J75&lt;=IPOTESI!$B$2,"Entro budget","Oltre budget"))</f>
        <v/>
      </c>
      <c r="N75" s="10">
        <f>IF($J75="","",IF($C75&lt;=IPOTESI!$B$8,"Entro capienza","Oltre capienza"))</f>
        <v/>
      </c>
      <c r="O75" s="22" t="n"/>
      <c r="P75" s="23" t="n"/>
    </row>
    <row r="76" ht="22" customHeight="1">
      <c r="A76" s="22" t="n"/>
      <c r="B76" s="23" t="n"/>
      <c r="C76" s="24" t="n"/>
      <c r="D76" s="25">
        <f>IF(IFERROR(OR($C76&lt;1,$C76&lt;&gt;INT($C76),IPOTESI!$B$10&lt;&gt;"Ipotesi valide"),TRUE),"",ROUNDUP($C76/IPOTESI!$B$5,0))</f>
        <v/>
      </c>
      <c r="E76" s="20">
        <f>IF(IFERROR(OR($C76&lt;1,$C76&lt;&gt;INT($C76),IPOTESI!$B$10&lt;&gt;"Ipotesi valide"),TRUE),"",IPOTESI!$B$3)</f>
        <v/>
      </c>
      <c r="F76" s="20">
        <f>IF(IFERROR(OR($C76&lt;1,$C76&lt;&gt;INT($C76),IPOTESI!$B$10&lt;&gt;"Ipotesi valide"),TRUE),"",$C76*IPOTESI!$B$4)</f>
        <v/>
      </c>
      <c r="G76" s="20">
        <f>IF(IFERROR(OR($C76&lt;1,$C76&lt;&gt;INT($C76),IPOTESI!$B$10&lt;&gt;"Ipotesi valide"),TRUE),"",$D76*IPOTESI!$B$6)</f>
        <v/>
      </c>
      <c r="H76" s="20">
        <f>IF(IFERROR(OR($C76&lt;1,$C76&lt;&gt;INT($C76),IPOTESI!$B$10&lt;&gt;"Ipotesi valide"),TRUE),"",SUM($E76:$G76))</f>
        <v/>
      </c>
      <c r="I76" s="20">
        <f>IF($H76="","",$H76*IPOTESI!$B$7)</f>
        <v/>
      </c>
      <c r="J76" s="20">
        <f>IF($H76="","",$H76+$I76)</f>
        <v/>
      </c>
      <c r="K76" s="20">
        <f>IF(OR($J76="",$C76=""),"",IFERROR($J76/$C76,""))</f>
        <v/>
      </c>
      <c r="L76" s="20">
        <f>IF($J76="","",IPOTESI!$B$2-$J76)</f>
        <v/>
      </c>
      <c r="M76" s="9">
        <f>IF($J76="","",IF($J76&lt;=IPOTESI!$B$2,"Entro budget","Oltre budget"))</f>
        <v/>
      </c>
      <c r="N76" s="9">
        <f>IF($J76="","",IF($C76&lt;=IPOTESI!$B$8,"Entro capienza","Oltre capienza"))</f>
        <v/>
      </c>
      <c r="O76" s="22" t="n"/>
      <c r="P76" s="23" t="n"/>
    </row>
    <row r="77" ht="22" customHeight="1">
      <c r="A77" s="22" t="n"/>
      <c r="B77" s="23" t="n"/>
      <c r="C77" s="24" t="n"/>
      <c r="D77" s="26">
        <f>IF(IFERROR(OR($C77&lt;1,$C77&lt;&gt;INT($C77),IPOTESI!$B$10&lt;&gt;"Ipotesi valide"),TRUE),"",ROUNDUP($C77/IPOTESI!$B$5,0))</f>
        <v/>
      </c>
      <c r="E77" s="19">
        <f>IF(IFERROR(OR($C77&lt;1,$C77&lt;&gt;INT($C77),IPOTESI!$B$10&lt;&gt;"Ipotesi valide"),TRUE),"",IPOTESI!$B$3)</f>
        <v/>
      </c>
      <c r="F77" s="19">
        <f>IF(IFERROR(OR($C77&lt;1,$C77&lt;&gt;INT($C77),IPOTESI!$B$10&lt;&gt;"Ipotesi valide"),TRUE),"",$C77*IPOTESI!$B$4)</f>
        <v/>
      </c>
      <c r="G77" s="19">
        <f>IF(IFERROR(OR($C77&lt;1,$C77&lt;&gt;INT($C77),IPOTESI!$B$10&lt;&gt;"Ipotesi valide"),TRUE),"",$D77*IPOTESI!$B$6)</f>
        <v/>
      </c>
      <c r="H77" s="19">
        <f>IF(IFERROR(OR($C77&lt;1,$C77&lt;&gt;INT($C77),IPOTESI!$B$10&lt;&gt;"Ipotesi valide"),TRUE),"",SUM($E77:$G77))</f>
        <v/>
      </c>
      <c r="I77" s="19">
        <f>IF($H77="","",$H77*IPOTESI!$B$7)</f>
        <v/>
      </c>
      <c r="J77" s="19">
        <f>IF($H77="","",$H77+$I77)</f>
        <v/>
      </c>
      <c r="K77" s="19">
        <f>IF(OR($J77="",$C77=""),"",IFERROR($J77/$C77,""))</f>
        <v/>
      </c>
      <c r="L77" s="19">
        <f>IF($J77="","",IPOTESI!$B$2-$J77)</f>
        <v/>
      </c>
      <c r="M77" s="10">
        <f>IF($J77="","",IF($J77&lt;=IPOTESI!$B$2,"Entro budget","Oltre budget"))</f>
        <v/>
      </c>
      <c r="N77" s="10">
        <f>IF($J77="","",IF($C77&lt;=IPOTESI!$B$8,"Entro capienza","Oltre capienza"))</f>
        <v/>
      </c>
      <c r="O77" s="22" t="n"/>
      <c r="P77" s="23" t="n"/>
    </row>
    <row r="78" ht="22" customHeight="1">
      <c r="A78" s="22" t="n"/>
      <c r="B78" s="23" t="n"/>
      <c r="C78" s="24" t="n"/>
      <c r="D78" s="25">
        <f>IF(IFERROR(OR($C78&lt;1,$C78&lt;&gt;INT($C78),IPOTESI!$B$10&lt;&gt;"Ipotesi valide"),TRUE),"",ROUNDUP($C78/IPOTESI!$B$5,0))</f>
        <v/>
      </c>
      <c r="E78" s="20">
        <f>IF(IFERROR(OR($C78&lt;1,$C78&lt;&gt;INT($C78),IPOTESI!$B$10&lt;&gt;"Ipotesi valide"),TRUE),"",IPOTESI!$B$3)</f>
        <v/>
      </c>
      <c r="F78" s="20">
        <f>IF(IFERROR(OR($C78&lt;1,$C78&lt;&gt;INT($C78),IPOTESI!$B$10&lt;&gt;"Ipotesi valide"),TRUE),"",$C78*IPOTESI!$B$4)</f>
        <v/>
      </c>
      <c r="G78" s="20">
        <f>IF(IFERROR(OR($C78&lt;1,$C78&lt;&gt;INT($C78),IPOTESI!$B$10&lt;&gt;"Ipotesi valide"),TRUE),"",$D78*IPOTESI!$B$6)</f>
        <v/>
      </c>
      <c r="H78" s="20">
        <f>IF(IFERROR(OR($C78&lt;1,$C78&lt;&gt;INT($C78),IPOTESI!$B$10&lt;&gt;"Ipotesi valide"),TRUE),"",SUM($E78:$G78))</f>
        <v/>
      </c>
      <c r="I78" s="20">
        <f>IF($H78="","",$H78*IPOTESI!$B$7)</f>
        <v/>
      </c>
      <c r="J78" s="20">
        <f>IF($H78="","",$H78+$I78)</f>
        <v/>
      </c>
      <c r="K78" s="20">
        <f>IF(OR($J78="",$C78=""),"",IFERROR($J78/$C78,""))</f>
        <v/>
      </c>
      <c r="L78" s="20">
        <f>IF($J78="","",IPOTESI!$B$2-$J78)</f>
        <v/>
      </c>
      <c r="M78" s="9">
        <f>IF($J78="","",IF($J78&lt;=IPOTESI!$B$2,"Entro budget","Oltre budget"))</f>
        <v/>
      </c>
      <c r="N78" s="9">
        <f>IF($J78="","",IF($C78&lt;=IPOTESI!$B$8,"Entro capienza","Oltre capienza"))</f>
        <v/>
      </c>
      <c r="O78" s="22" t="n"/>
      <c r="P78" s="23" t="n"/>
    </row>
    <row r="79" ht="22" customHeight="1">
      <c r="A79" s="22" t="n"/>
      <c r="B79" s="23" t="n"/>
      <c r="C79" s="24" t="n"/>
      <c r="D79" s="26">
        <f>IF(IFERROR(OR($C79&lt;1,$C79&lt;&gt;INT($C79),IPOTESI!$B$10&lt;&gt;"Ipotesi valide"),TRUE),"",ROUNDUP($C79/IPOTESI!$B$5,0))</f>
        <v/>
      </c>
      <c r="E79" s="19">
        <f>IF(IFERROR(OR($C79&lt;1,$C79&lt;&gt;INT($C79),IPOTESI!$B$10&lt;&gt;"Ipotesi valide"),TRUE),"",IPOTESI!$B$3)</f>
        <v/>
      </c>
      <c r="F79" s="19">
        <f>IF(IFERROR(OR($C79&lt;1,$C79&lt;&gt;INT($C79),IPOTESI!$B$10&lt;&gt;"Ipotesi valide"),TRUE),"",$C79*IPOTESI!$B$4)</f>
        <v/>
      </c>
      <c r="G79" s="19">
        <f>IF(IFERROR(OR($C79&lt;1,$C79&lt;&gt;INT($C79),IPOTESI!$B$10&lt;&gt;"Ipotesi valide"),TRUE),"",$D79*IPOTESI!$B$6)</f>
        <v/>
      </c>
      <c r="H79" s="19">
        <f>IF(IFERROR(OR($C79&lt;1,$C79&lt;&gt;INT($C79),IPOTESI!$B$10&lt;&gt;"Ipotesi valide"),TRUE),"",SUM($E79:$G79))</f>
        <v/>
      </c>
      <c r="I79" s="19">
        <f>IF($H79="","",$H79*IPOTESI!$B$7)</f>
        <v/>
      </c>
      <c r="J79" s="19">
        <f>IF($H79="","",$H79+$I79)</f>
        <v/>
      </c>
      <c r="K79" s="19">
        <f>IF(OR($J79="",$C79=""),"",IFERROR($J79/$C79,""))</f>
        <v/>
      </c>
      <c r="L79" s="19">
        <f>IF($J79="","",IPOTESI!$B$2-$J79)</f>
        <v/>
      </c>
      <c r="M79" s="10">
        <f>IF($J79="","",IF($J79&lt;=IPOTESI!$B$2,"Entro budget","Oltre budget"))</f>
        <v/>
      </c>
      <c r="N79" s="10">
        <f>IF($J79="","",IF($C79&lt;=IPOTESI!$B$8,"Entro capienza","Oltre capienza"))</f>
        <v/>
      </c>
      <c r="O79" s="22" t="n"/>
      <c r="P79" s="23" t="n"/>
    </row>
    <row r="80" ht="22" customHeight="1">
      <c r="A80" s="22" t="n"/>
      <c r="B80" s="23" t="n"/>
      <c r="C80" s="24" t="n"/>
      <c r="D80" s="25">
        <f>IF(IFERROR(OR($C80&lt;1,$C80&lt;&gt;INT($C80),IPOTESI!$B$10&lt;&gt;"Ipotesi valide"),TRUE),"",ROUNDUP($C80/IPOTESI!$B$5,0))</f>
        <v/>
      </c>
      <c r="E80" s="20">
        <f>IF(IFERROR(OR($C80&lt;1,$C80&lt;&gt;INT($C80),IPOTESI!$B$10&lt;&gt;"Ipotesi valide"),TRUE),"",IPOTESI!$B$3)</f>
        <v/>
      </c>
      <c r="F80" s="20">
        <f>IF(IFERROR(OR($C80&lt;1,$C80&lt;&gt;INT($C80),IPOTESI!$B$10&lt;&gt;"Ipotesi valide"),TRUE),"",$C80*IPOTESI!$B$4)</f>
        <v/>
      </c>
      <c r="G80" s="20">
        <f>IF(IFERROR(OR($C80&lt;1,$C80&lt;&gt;INT($C80),IPOTESI!$B$10&lt;&gt;"Ipotesi valide"),TRUE),"",$D80*IPOTESI!$B$6)</f>
        <v/>
      </c>
      <c r="H80" s="20">
        <f>IF(IFERROR(OR($C80&lt;1,$C80&lt;&gt;INT($C80),IPOTESI!$B$10&lt;&gt;"Ipotesi valide"),TRUE),"",SUM($E80:$G80))</f>
        <v/>
      </c>
      <c r="I80" s="20">
        <f>IF($H80="","",$H80*IPOTESI!$B$7)</f>
        <v/>
      </c>
      <c r="J80" s="20">
        <f>IF($H80="","",$H80+$I80)</f>
        <v/>
      </c>
      <c r="K80" s="20">
        <f>IF(OR($J80="",$C80=""),"",IFERROR($J80/$C80,""))</f>
        <v/>
      </c>
      <c r="L80" s="20">
        <f>IF($J80="","",IPOTESI!$B$2-$J80)</f>
        <v/>
      </c>
      <c r="M80" s="9">
        <f>IF($J80="","",IF($J80&lt;=IPOTESI!$B$2,"Entro budget","Oltre budget"))</f>
        <v/>
      </c>
      <c r="N80" s="9">
        <f>IF($J80="","",IF($C80&lt;=IPOTESI!$B$8,"Entro capienza","Oltre capienza"))</f>
        <v/>
      </c>
      <c r="O80" s="22" t="n"/>
      <c r="P80" s="23" t="n"/>
    </row>
    <row r="81" ht="22" customHeight="1">
      <c r="A81" s="22" t="n"/>
      <c r="B81" s="23" t="n"/>
      <c r="C81" s="24" t="n"/>
      <c r="D81" s="26">
        <f>IF(IFERROR(OR($C81&lt;1,$C81&lt;&gt;INT($C81),IPOTESI!$B$10&lt;&gt;"Ipotesi valide"),TRUE),"",ROUNDUP($C81/IPOTESI!$B$5,0))</f>
        <v/>
      </c>
      <c r="E81" s="19">
        <f>IF(IFERROR(OR($C81&lt;1,$C81&lt;&gt;INT($C81),IPOTESI!$B$10&lt;&gt;"Ipotesi valide"),TRUE),"",IPOTESI!$B$3)</f>
        <v/>
      </c>
      <c r="F81" s="19">
        <f>IF(IFERROR(OR($C81&lt;1,$C81&lt;&gt;INT($C81),IPOTESI!$B$10&lt;&gt;"Ipotesi valide"),TRUE),"",$C81*IPOTESI!$B$4)</f>
        <v/>
      </c>
      <c r="G81" s="19">
        <f>IF(IFERROR(OR($C81&lt;1,$C81&lt;&gt;INT($C81),IPOTESI!$B$10&lt;&gt;"Ipotesi valide"),TRUE),"",$D81*IPOTESI!$B$6)</f>
        <v/>
      </c>
      <c r="H81" s="19">
        <f>IF(IFERROR(OR($C81&lt;1,$C81&lt;&gt;INT($C81),IPOTESI!$B$10&lt;&gt;"Ipotesi valide"),TRUE),"",SUM($E81:$G81))</f>
        <v/>
      </c>
      <c r="I81" s="19">
        <f>IF($H81="","",$H81*IPOTESI!$B$7)</f>
        <v/>
      </c>
      <c r="J81" s="19">
        <f>IF($H81="","",$H81+$I81)</f>
        <v/>
      </c>
      <c r="K81" s="19">
        <f>IF(OR($J81="",$C81=""),"",IFERROR($J81/$C81,""))</f>
        <v/>
      </c>
      <c r="L81" s="19">
        <f>IF($J81="","",IPOTESI!$B$2-$J81)</f>
        <v/>
      </c>
      <c r="M81" s="10">
        <f>IF($J81="","",IF($J81&lt;=IPOTESI!$B$2,"Entro budget","Oltre budget"))</f>
        <v/>
      </c>
      <c r="N81" s="10">
        <f>IF($J81="","",IF($C81&lt;=IPOTESI!$B$8,"Entro capienza","Oltre capienza"))</f>
        <v/>
      </c>
      <c r="O81" s="22" t="n"/>
      <c r="P81" s="23" t="n"/>
    </row>
    <row r="82" ht="22" customHeight="1">
      <c r="A82" s="22" t="n"/>
      <c r="B82" s="23" t="n"/>
      <c r="C82" s="24" t="n"/>
      <c r="D82" s="25">
        <f>IF(IFERROR(OR($C82&lt;1,$C82&lt;&gt;INT($C82),IPOTESI!$B$10&lt;&gt;"Ipotesi valide"),TRUE),"",ROUNDUP($C82/IPOTESI!$B$5,0))</f>
        <v/>
      </c>
      <c r="E82" s="20">
        <f>IF(IFERROR(OR($C82&lt;1,$C82&lt;&gt;INT($C82),IPOTESI!$B$10&lt;&gt;"Ipotesi valide"),TRUE),"",IPOTESI!$B$3)</f>
        <v/>
      </c>
      <c r="F82" s="20">
        <f>IF(IFERROR(OR($C82&lt;1,$C82&lt;&gt;INT($C82),IPOTESI!$B$10&lt;&gt;"Ipotesi valide"),TRUE),"",$C82*IPOTESI!$B$4)</f>
        <v/>
      </c>
      <c r="G82" s="20">
        <f>IF(IFERROR(OR($C82&lt;1,$C82&lt;&gt;INT($C82),IPOTESI!$B$10&lt;&gt;"Ipotesi valide"),TRUE),"",$D82*IPOTESI!$B$6)</f>
        <v/>
      </c>
      <c r="H82" s="20">
        <f>IF(IFERROR(OR($C82&lt;1,$C82&lt;&gt;INT($C82),IPOTESI!$B$10&lt;&gt;"Ipotesi valide"),TRUE),"",SUM($E82:$G82))</f>
        <v/>
      </c>
      <c r="I82" s="20">
        <f>IF($H82="","",$H82*IPOTESI!$B$7)</f>
        <v/>
      </c>
      <c r="J82" s="20">
        <f>IF($H82="","",$H82+$I82)</f>
        <v/>
      </c>
      <c r="K82" s="20">
        <f>IF(OR($J82="",$C82=""),"",IFERROR($J82/$C82,""))</f>
        <v/>
      </c>
      <c r="L82" s="20">
        <f>IF($J82="","",IPOTESI!$B$2-$J82)</f>
        <v/>
      </c>
      <c r="M82" s="9">
        <f>IF($J82="","",IF($J82&lt;=IPOTESI!$B$2,"Entro budget","Oltre budget"))</f>
        <v/>
      </c>
      <c r="N82" s="9">
        <f>IF($J82="","",IF($C82&lt;=IPOTESI!$B$8,"Entro capienza","Oltre capienza"))</f>
        <v/>
      </c>
      <c r="O82" s="22" t="n"/>
      <c r="P82" s="23" t="n"/>
    </row>
    <row r="83" ht="22" customHeight="1">
      <c r="A83" s="22" t="n"/>
      <c r="B83" s="23" t="n"/>
      <c r="C83" s="24" t="n"/>
      <c r="D83" s="26">
        <f>IF(IFERROR(OR($C83&lt;1,$C83&lt;&gt;INT($C83),IPOTESI!$B$10&lt;&gt;"Ipotesi valide"),TRUE),"",ROUNDUP($C83/IPOTESI!$B$5,0))</f>
        <v/>
      </c>
      <c r="E83" s="19">
        <f>IF(IFERROR(OR($C83&lt;1,$C83&lt;&gt;INT($C83),IPOTESI!$B$10&lt;&gt;"Ipotesi valide"),TRUE),"",IPOTESI!$B$3)</f>
        <v/>
      </c>
      <c r="F83" s="19">
        <f>IF(IFERROR(OR($C83&lt;1,$C83&lt;&gt;INT($C83),IPOTESI!$B$10&lt;&gt;"Ipotesi valide"),TRUE),"",$C83*IPOTESI!$B$4)</f>
        <v/>
      </c>
      <c r="G83" s="19">
        <f>IF(IFERROR(OR($C83&lt;1,$C83&lt;&gt;INT($C83),IPOTESI!$B$10&lt;&gt;"Ipotesi valide"),TRUE),"",$D83*IPOTESI!$B$6)</f>
        <v/>
      </c>
      <c r="H83" s="19">
        <f>IF(IFERROR(OR($C83&lt;1,$C83&lt;&gt;INT($C83),IPOTESI!$B$10&lt;&gt;"Ipotesi valide"),TRUE),"",SUM($E83:$G83))</f>
        <v/>
      </c>
      <c r="I83" s="19">
        <f>IF($H83="","",$H83*IPOTESI!$B$7)</f>
        <v/>
      </c>
      <c r="J83" s="19">
        <f>IF($H83="","",$H83+$I83)</f>
        <v/>
      </c>
      <c r="K83" s="19">
        <f>IF(OR($J83="",$C83=""),"",IFERROR($J83/$C83,""))</f>
        <v/>
      </c>
      <c r="L83" s="19">
        <f>IF($J83="","",IPOTESI!$B$2-$J83)</f>
        <v/>
      </c>
      <c r="M83" s="10">
        <f>IF($J83="","",IF($J83&lt;=IPOTESI!$B$2,"Entro budget","Oltre budget"))</f>
        <v/>
      </c>
      <c r="N83" s="10">
        <f>IF($J83="","",IF($C83&lt;=IPOTESI!$B$8,"Entro capienza","Oltre capienza"))</f>
        <v/>
      </c>
      <c r="O83" s="22" t="n"/>
      <c r="P83" s="23" t="n"/>
    </row>
    <row r="84" ht="22" customHeight="1">
      <c r="A84" s="22" t="n"/>
      <c r="B84" s="23" t="n"/>
      <c r="C84" s="24" t="n"/>
      <c r="D84" s="25">
        <f>IF(IFERROR(OR($C84&lt;1,$C84&lt;&gt;INT($C84),IPOTESI!$B$10&lt;&gt;"Ipotesi valide"),TRUE),"",ROUNDUP($C84/IPOTESI!$B$5,0))</f>
        <v/>
      </c>
      <c r="E84" s="20">
        <f>IF(IFERROR(OR($C84&lt;1,$C84&lt;&gt;INT($C84),IPOTESI!$B$10&lt;&gt;"Ipotesi valide"),TRUE),"",IPOTESI!$B$3)</f>
        <v/>
      </c>
      <c r="F84" s="20">
        <f>IF(IFERROR(OR($C84&lt;1,$C84&lt;&gt;INT($C84),IPOTESI!$B$10&lt;&gt;"Ipotesi valide"),TRUE),"",$C84*IPOTESI!$B$4)</f>
        <v/>
      </c>
      <c r="G84" s="20">
        <f>IF(IFERROR(OR($C84&lt;1,$C84&lt;&gt;INT($C84),IPOTESI!$B$10&lt;&gt;"Ipotesi valide"),TRUE),"",$D84*IPOTESI!$B$6)</f>
        <v/>
      </c>
      <c r="H84" s="20">
        <f>IF(IFERROR(OR($C84&lt;1,$C84&lt;&gt;INT($C84),IPOTESI!$B$10&lt;&gt;"Ipotesi valide"),TRUE),"",SUM($E84:$G84))</f>
        <v/>
      </c>
      <c r="I84" s="20">
        <f>IF($H84="","",$H84*IPOTESI!$B$7)</f>
        <v/>
      </c>
      <c r="J84" s="20">
        <f>IF($H84="","",$H84+$I84)</f>
        <v/>
      </c>
      <c r="K84" s="20">
        <f>IF(OR($J84="",$C84=""),"",IFERROR($J84/$C84,""))</f>
        <v/>
      </c>
      <c r="L84" s="20">
        <f>IF($J84="","",IPOTESI!$B$2-$J84)</f>
        <v/>
      </c>
      <c r="M84" s="9">
        <f>IF($J84="","",IF($J84&lt;=IPOTESI!$B$2,"Entro budget","Oltre budget"))</f>
        <v/>
      </c>
      <c r="N84" s="9">
        <f>IF($J84="","",IF($C84&lt;=IPOTESI!$B$8,"Entro capienza","Oltre capienza"))</f>
        <v/>
      </c>
      <c r="O84" s="22" t="n"/>
      <c r="P84" s="23" t="n"/>
    </row>
    <row r="85" ht="22" customHeight="1">
      <c r="A85" s="22" t="n"/>
      <c r="B85" s="23" t="n"/>
      <c r="C85" s="24" t="n"/>
      <c r="D85" s="26">
        <f>IF(IFERROR(OR($C85&lt;1,$C85&lt;&gt;INT($C85),IPOTESI!$B$10&lt;&gt;"Ipotesi valide"),TRUE),"",ROUNDUP($C85/IPOTESI!$B$5,0))</f>
        <v/>
      </c>
      <c r="E85" s="19">
        <f>IF(IFERROR(OR($C85&lt;1,$C85&lt;&gt;INT($C85),IPOTESI!$B$10&lt;&gt;"Ipotesi valide"),TRUE),"",IPOTESI!$B$3)</f>
        <v/>
      </c>
      <c r="F85" s="19">
        <f>IF(IFERROR(OR($C85&lt;1,$C85&lt;&gt;INT($C85),IPOTESI!$B$10&lt;&gt;"Ipotesi valide"),TRUE),"",$C85*IPOTESI!$B$4)</f>
        <v/>
      </c>
      <c r="G85" s="19">
        <f>IF(IFERROR(OR($C85&lt;1,$C85&lt;&gt;INT($C85),IPOTESI!$B$10&lt;&gt;"Ipotesi valide"),TRUE),"",$D85*IPOTESI!$B$6)</f>
        <v/>
      </c>
      <c r="H85" s="19">
        <f>IF(IFERROR(OR($C85&lt;1,$C85&lt;&gt;INT($C85),IPOTESI!$B$10&lt;&gt;"Ipotesi valide"),TRUE),"",SUM($E85:$G85))</f>
        <v/>
      </c>
      <c r="I85" s="19">
        <f>IF($H85="","",$H85*IPOTESI!$B$7)</f>
        <v/>
      </c>
      <c r="J85" s="19">
        <f>IF($H85="","",$H85+$I85)</f>
        <v/>
      </c>
      <c r="K85" s="19">
        <f>IF(OR($J85="",$C85=""),"",IFERROR($J85/$C85,""))</f>
        <v/>
      </c>
      <c r="L85" s="19">
        <f>IF($J85="","",IPOTESI!$B$2-$J85)</f>
        <v/>
      </c>
      <c r="M85" s="10">
        <f>IF($J85="","",IF($J85&lt;=IPOTESI!$B$2,"Entro budget","Oltre budget"))</f>
        <v/>
      </c>
      <c r="N85" s="10">
        <f>IF($J85="","",IF($C85&lt;=IPOTESI!$B$8,"Entro capienza","Oltre capienza"))</f>
        <v/>
      </c>
      <c r="O85" s="22" t="n"/>
      <c r="P85" s="23" t="n"/>
    </row>
    <row r="86" ht="22" customHeight="1">
      <c r="A86" s="22" t="n"/>
      <c r="B86" s="23" t="n"/>
      <c r="C86" s="24" t="n"/>
      <c r="D86" s="25">
        <f>IF(IFERROR(OR($C86&lt;1,$C86&lt;&gt;INT($C86),IPOTESI!$B$10&lt;&gt;"Ipotesi valide"),TRUE),"",ROUNDUP($C86/IPOTESI!$B$5,0))</f>
        <v/>
      </c>
      <c r="E86" s="20">
        <f>IF(IFERROR(OR($C86&lt;1,$C86&lt;&gt;INT($C86),IPOTESI!$B$10&lt;&gt;"Ipotesi valide"),TRUE),"",IPOTESI!$B$3)</f>
        <v/>
      </c>
      <c r="F86" s="20">
        <f>IF(IFERROR(OR($C86&lt;1,$C86&lt;&gt;INT($C86),IPOTESI!$B$10&lt;&gt;"Ipotesi valide"),TRUE),"",$C86*IPOTESI!$B$4)</f>
        <v/>
      </c>
      <c r="G86" s="20">
        <f>IF(IFERROR(OR($C86&lt;1,$C86&lt;&gt;INT($C86),IPOTESI!$B$10&lt;&gt;"Ipotesi valide"),TRUE),"",$D86*IPOTESI!$B$6)</f>
        <v/>
      </c>
      <c r="H86" s="20">
        <f>IF(IFERROR(OR($C86&lt;1,$C86&lt;&gt;INT($C86),IPOTESI!$B$10&lt;&gt;"Ipotesi valide"),TRUE),"",SUM($E86:$G86))</f>
        <v/>
      </c>
      <c r="I86" s="20">
        <f>IF($H86="","",$H86*IPOTESI!$B$7)</f>
        <v/>
      </c>
      <c r="J86" s="20">
        <f>IF($H86="","",$H86+$I86)</f>
        <v/>
      </c>
      <c r="K86" s="20">
        <f>IF(OR($J86="",$C86=""),"",IFERROR($J86/$C86,""))</f>
        <v/>
      </c>
      <c r="L86" s="20">
        <f>IF($J86="","",IPOTESI!$B$2-$J86)</f>
        <v/>
      </c>
      <c r="M86" s="9">
        <f>IF($J86="","",IF($J86&lt;=IPOTESI!$B$2,"Entro budget","Oltre budget"))</f>
        <v/>
      </c>
      <c r="N86" s="9">
        <f>IF($J86="","",IF($C86&lt;=IPOTESI!$B$8,"Entro capienza","Oltre capienza"))</f>
        <v/>
      </c>
      <c r="O86" s="22" t="n"/>
      <c r="P86" s="23" t="n"/>
    </row>
    <row r="87" ht="22" customHeight="1">
      <c r="A87" s="22" t="n"/>
      <c r="B87" s="23" t="n"/>
      <c r="C87" s="24" t="n"/>
      <c r="D87" s="26">
        <f>IF(IFERROR(OR($C87&lt;1,$C87&lt;&gt;INT($C87),IPOTESI!$B$10&lt;&gt;"Ipotesi valide"),TRUE),"",ROUNDUP($C87/IPOTESI!$B$5,0))</f>
        <v/>
      </c>
      <c r="E87" s="19">
        <f>IF(IFERROR(OR($C87&lt;1,$C87&lt;&gt;INT($C87),IPOTESI!$B$10&lt;&gt;"Ipotesi valide"),TRUE),"",IPOTESI!$B$3)</f>
        <v/>
      </c>
      <c r="F87" s="19">
        <f>IF(IFERROR(OR($C87&lt;1,$C87&lt;&gt;INT($C87),IPOTESI!$B$10&lt;&gt;"Ipotesi valide"),TRUE),"",$C87*IPOTESI!$B$4)</f>
        <v/>
      </c>
      <c r="G87" s="19">
        <f>IF(IFERROR(OR($C87&lt;1,$C87&lt;&gt;INT($C87),IPOTESI!$B$10&lt;&gt;"Ipotesi valide"),TRUE),"",$D87*IPOTESI!$B$6)</f>
        <v/>
      </c>
      <c r="H87" s="19">
        <f>IF(IFERROR(OR($C87&lt;1,$C87&lt;&gt;INT($C87),IPOTESI!$B$10&lt;&gt;"Ipotesi valide"),TRUE),"",SUM($E87:$G87))</f>
        <v/>
      </c>
      <c r="I87" s="19">
        <f>IF($H87="","",$H87*IPOTESI!$B$7)</f>
        <v/>
      </c>
      <c r="J87" s="19">
        <f>IF($H87="","",$H87+$I87)</f>
        <v/>
      </c>
      <c r="K87" s="19">
        <f>IF(OR($J87="",$C87=""),"",IFERROR($J87/$C87,""))</f>
        <v/>
      </c>
      <c r="L87" s="19">
        <f>IF($J87="","",IPOTESI!$B$2-$J87)</f>
        <v/>
      </c>
      <c r="M87" s="10">
        <f>IF($J87="","",IF($J87&lt;=IPOTESI!$B$2,"Entro budget","Oltre budget"))</f>
        <v/>
      </c>
      <c r="N87" s="10">
        <f>IF($J87="","",IF($C87&lt;=IPOTESI!$B$8,"Entro capienza","Oltre capienza"))</f>
        <v/>
      </c>
      <c r="O87" s="22" t="n"/>
      <c r="P87" s="23" t="n"/>
    </row>
    <row r="88" ht="22" customHeight="1">
      <c r="A88" s="22" t="n"/>
      <c r="B88" s="23" t="n"/>
      <c r="C88" s="24" t="n"/>
      <c r="D88" s="25">
        <f>IF(IFERROR(OR($C88&lt;1,$C88&lt;&gt;INT($C88),IPOTESI!$B$10&lt;&gt;"Ipotesi valide"),TRUE),"",ROUNDUP($C88/IPOTESI!$B$5,0))</f>
        <v/>
      </c>
      <c r="E88" s="20">
        <f>IF(IFERROR(OR($C88&lt;1,$C88&lt;&gt;INT($C88),IPOTESI!$B$10&lt;&gt;"Ipotesi valide"),TRUE),"",IPOTESI!$B$3)</f>
        <v/>
      </c>
      <c r="F88" s="20">
        <f>IF(IFERROR(OR($C88&lt;1,$C88&lt;&gt;INT($C88),IPOTESI!$B$10&lt;&gt;"Ipotesi valide"),TRUE),"",$C88*IPOTESI!$B$4)</f>
        <v/>
      </c>
      <c r="G88" s="20">
        <f>IF(IFERROR(OR($C88&lt;1,$C88&lt;&gt;INT($C88),IPOTESI!$B$10&lt;&gt;"Ipotesi valide"),TRUE),"",$D88*IPOTESI!$B$6)</f>
        <v/>
      </c>
      <c r="H88" s="20">
        <f>IF(IFERROR(OR($C88&lt;1,$C88&lt;&gt;INT($C88),IPOTESI!$B$10&lt;&gt;"Ipotesi valide"),TRUE),"",SUM($E88:$G88))</f>
        <v/>
      </c>
      <c r="I88" s="20">
        <f>IF($H88="","",$H88*IPOTESI!$B$7)</f>
        <v/>
      </c>
      <c r="J88" s="20">
        <f>IF($H88="","",$H88+$I88)</f>
        <v/>
      </c>
      <c r="K88" s="20">
        <f>IF(OR($J88="",$C88=""),"",IFERROR($J88/$C88,""))</f>
        <v/>
      </c>
      <c r="L88" s="20">
        <f>IF($J88="","",IPOTESI!$B$2-$J88)</f>
        <v/>
      </c>
      <c r="M88" s="9">
        <f>IF($J88="","",IF($J88&lt;=IPOTESI!$B$2,"Entro budget","Oltre budget"))</f>
        <v/>
      </c>
      <c r="N88" s="9">
        <f>IF($J88="","",IF($C88&lt;=IPOTESI!$B$8,"Entro capienza","Oltre capienza"))</f>
        <v/>
      </c>
      <c r="O88" s="22" t="n"/>
      <c r="P88" s="23" t="n"/>
    </row>
    <row r="89" ht="22" customHeight="1">
      <c r="A89" s="22" t="n"/>
      <c r="B89" s="23" t="n"/>
      <c r="C89" s="24" t="n"/>
      <c r="D89" s="26">
        <f>IF(IFERROR(OR($C89&lt;1,$C89&lt;&gt;INT($C89),IPOTESI!$B$10&lt;&gt;"Ipotesi valide"),TRUE),"",ROUNDUP($C89/IPOTESI!$B$5,0))</f>
        <v/>
      </c>
      <c r="E89" s="19">
        <f>IF(IFERROR(OR($C89&lt;1,$C89&lt;&gt;INT($C89),IPOTESI!$B$10&lt;&gt;"Ipotesi valide"),TRUE),"",IPOTESI!$B$3)</f>
        <v/>
      </c>
      <c r="F89" s="19">
        <f>IF(IFERROR(OR($C89&lt;1,$C89&lt;&gt;INT($C89),IPOTESI!$B$10&lt;&gt;"Ipotesi valide"),TRUE),"",$C89*IPOTESI!$B$4)</f>
        <v/>
      </c>
      <c r="G89" s="19">
        <f>IF(IFERROR(OR($C89&lt;1,$C89&lt;&gt;INT($C89),IPOTESI!$B$10&lt;&gt;"Ipotesi valide"),TRUE),"",$D89*IPOTESI!$B$6)</f>
        <v/>
      </c>
      <c r="H89" s="19">
        <f>IF(IFERROR(OR($C89&lt;1,$C89&lt;&gt;INT($C89),IPOTESI!$B$10&lt;&gt;"Ipotesi valide"),TRUE),"",SUM($E89:$G89))</f>
        <v/>
      </c>
      <c r="I89" s="19">
        <f>IF($H89="","",$H89*IPOTESI!$B$7)</f>
        <v/>
      </c>
      <c r="J89" s="19">
        <f>IF($H89="","",$H89+$I89)</f>
        <v/>
      </c>
      <c r="K89" s="19">
        <f>IF(OR($J89="",$C89=""),"",IFERROR($J89/$C89,""))</f>
        <v/>
      </c>
      <c r="L89" s="19">
        <f>IF($J89="","",IPOTESI!$B$2-$J89)</f>
        <v/>
      </c>
      <c r="M89" s="10">
        <f>IF($J89="","",IF($J89&lt;=IPOTESI!$B$2,"Entro budget","Oltre budget"))</f>
        <v/>
      </c>
      <c r="N89" s="10">
        <f>IF($J89="","",IF($C89&lt;=IPOTESI!$B$8,"Entro capienza","Oltre capienza"))</f>
        <v/>
      </c>
      <c r="O89" s="22" t="n"/>
      <c r="P89" s="23" t="n"/>
    </row>
    <row r="90" ht="22" customHeight="1">
      <c r="A90" s="22" t="n"/>
      <c r="B90" s="23" t="n"/>
      <c r="C90" s="24" t="n"/>
      <c r="D90" s="25">
        <f>IF(IFERROR(OR($C90&lt;1,$C90&lt;&gt;INT($C90),IPOTESI!$B$10&lt;&gt;"Ipotesi valide"),TRUE),"",ROUNDUP($C90/IPOTESI!$B$5,0))</f>
        <v/>
      </c>
      <c r="E90" s="20">
        <f>IF(IFERROR(OR($C90&lt;1,$C90&lt;&gt;INT($C90),IPOTESI!$B$10&lt;&gt;"Ipotesi valide"),TRUE),"",IPOTESI!$B$3)</f>
        <v/>
      </c>
      <c r="F90" s="20">
        <f>IF(IFERROR(OR($C90&lt;1,$C90&lt;&gt;INT($C90),IPOTESI!$B$10&lt;&gt;"Ipotesi valide"),TRUE),"",$C90*IPOTESI!$B$4)</f>
        <v/>
      </c>
      <c r="G90" s="20">
        <f>IF(IFERROR(OR($C90&lt;1,$C90&lt;&gt;INT($C90),IPOTESI!$B$10&lt;&gt;"Ipotesi valide"),TRUE),"",$D90*IPOTESI!$B$6)</f>
        <v/>
      </c>
      <c r="H90" s="20">
        <f>IF(IFERROR(OR($C90&lt;1,$C90&lt;&gt;INT($C90),IPOTESI!$B$10&lt;&gt;"Ipotesi valide"),TRUE),"",SUM($E90:$G90))</f>
        <v/>
      </c>
      <c r="I90" s="20">
        <f>IF($H90="","",$H90*IPOTESI!$B$7)</f>
        <v/>
      </c>
      <c r="J90" s="20">
        <f>IF($H90="","",$H90+$I90)</f>
        <v/>
      </c>
      <c r="K90" s="20">
        <f>IF(OR($J90="",$C90=""),"",IFERROR($J90/$C90,""))</f>
        <v/>
      </c>
      <c r="L90" s="20">
        <f>IF($J90="","",IPOTESI!$B$2-$J90)</f>
        <v/>
      </c>
      <c r="M90" s="9">
        <f>IF($J90="","",IF($J90&lt;=IPOTESI!$B$2,"Entro budget","Oltre budget"))</f>
        <v/>
      </c>
      <c r="N90" s="9">
        <f>IF($J90="","",IF($C90&lt;=IPOTESI!$B$8,"Entro capienza","Oltre capienza"))</f>
        <v/>
      </c>
      <c r="O90" s="22" t="n"/>
      <c r="P90" s="23" t="n"/>
    </row>
    <row r="91" ht="22" customHeight="1">
      <c r="A91" s="22" t="n"/>
      <c r="B91" s="23" t="n"/>
      <c r="C91" s="24" t="n"/>
      <c r="D91" s="26">
        <f>IF(IFERROR(OR($C91&lt;1,$C91&lt;&gt;INT($C91),IPOTESI!$B$10&lt;&gt;"Ipotesi valide"),TRUE),"",ROUNDUP($C91/IPOTESI!$B$5,0))</f>
        <v/>
      </c>
      <c r="E91" s="19">
        <f>IF(IFERROR(OR($C91&lt;1,$C91&lt;&gt;INT($C91),IPOTESI!$B$10&lt;&gt;"Ipotesi valide"),TRUE),"",IPOTESI!$B$3)</f>
        <v/>
      </c>
      <c r="F91" s="19">
        <f>IF(IFERROR(OR($C91&lt;1,$C91&lt;&gt;INT($C91),IPOTESI!$B$10&lt;&gt;"Ipotesi valide"),TRUE),"",$C91*IPOTESI!$B$4)</f>
        <v/>
      </c>
      <c r="G91" s="19">
        <f>IF(IFERROR(OR($C91&lt;1,$C91&lt;&gt;INT($C91),IPOTESI!$B$10&lt;&gt;"Ipotesi valide"),TRUE),"",$D91*IPOTESI!$B$6)</f>
        <v/>
      </c>
      <c r="H91" s="19">
        <f>IF(IFERROR(OR($C91&lt;1,$C91&lt;&gt;INT($C91),IPOTESI!$B$10&lt;&gt;"Ipotesi valide"),TRUE),"",SUM($E91:$G91))</f>
        <v/>
      </c>
      <c r="I91" s="19">
        <f>IF($H91="","",$H91*IPOTESI!$B$7)</f>
        <v/>
      </c>
      <c r="J91" s="19">
        <f>IF($H91="","",$H91+$I91)</f>
        <v/>
      </c>
      <c r="K91" s="19">
        <f>IF(OR($J91="",$C91=""),"",IFERROR($J91/$C91,""))</f>
        <v/>
      </c>
      <c r="L91" s="19">
        <f>IF($J91="","",IPOTESI!$B$2-$J91)</f>
        <v/>
      </c>
      <c r="M91" s="10">
        <f>IF($J91="","",IF($J91&lt;=IPOTESI!$B$2,"Entro budget","Oltre budget"))</f>
        <v/>
      </c>
      <c r="N91" s="10">
        <f>IF($J91="","",IF($C91&lt;=IPOTESI!$B$8,"Entro capienza","Oltre capienza"))</f>
        <v/>
      </c>
      <c r="O91" s="22" t="n"/>
      <c r="P91" s="23" t="n"/>
    </row>
    <row r="92" ht="22" customHeight="1">
      <c r="A92" s="22" t="n"/>
      <c r="B92" s="23" t="n"/>
      <c r="C92" s="24" t="n"/>
      <c r="D92" s="25">
        <f>IF(IFERROR(OR($C92&lt;1,$C92&lt;&gt;INT($C92),IPOTESI!$B$10&lt;&gt;"Ipotesi valide"),TRUE),"",ROUNDUP($C92/IPOTESI!$B$5,0))</f>
        <v/>
      </c>
      <c r="E92" s="20">
        <f>IF(IFERROR(OR($C92&lt;1,$C92&lt;&gt;INT($C92),IPOTESI!$B$10&lt;&gt;"Ipotesi valide"),TRUE),"",IPOTESI!$B$3)</f>
        <v/>
      </c>
      <c r="F92" s="20">
        <f>IF(IFERROR(OR($C92&lt;1,$C92&lt;&gt;INT($C92),IPOTESI!$B$10&lt;&gt;"Ipotesi valide"),TRUE),"",$C92*IPOTESI!$B$4)</f>
        <v/>
      </c>
      <c r="G92" s="20">
        <f>IF(IFERROR(OR($C92&lt;1,$C92&lt;&gt;INT($C92),IPOTESI!$B$10&lt;&gt;"Ipotesi valide"),TRUE),"",$D92*IPOTESI!$B$6)</f>
        <v/>
      </c>
      <c r="H92" s="20">
        <f>IF(IFERROR(OR($C92&lt;1,$C92&lt;&gt;INT($C92),IPOTESI!$B$10&lt;&gt;"Ipotesi valide"),TRUE),"",SUM($E92:$G92))</f>
        <v/>
      </c>
      <c r="I92" s="20">
        <f>IF($H92="","",$H92*IPOTESI!$B$7)</f>
        <v/>
      </c>
      <c r="J92" s="20">
        <f>IF($H92="","",$H92+$I92)</f>
        <v/>
      </c>
      <c r="K92" s="20">
        <f>IF(OR($J92="",$C92=""),"",IFERROR($J92/$C92,""))</f>
        <v/>
      </c>
      <c r="L92" s="20">
        <f>IF($J92="","",IPOTESI!$B$2-$J92)</f>
        <v/>
      </c>
      <c r="M92" s="9">
        <f>IF($J92="","",IF($J92&lt;=IPOTESI!$B$2,"Entro budget","Oltre budget"))</f>
        <v/>
      </c>
      <c r="N92" s="9">
        <f>IF($J92="","",IF($C92&lt;=IPOTESI!$B$8,"Entro capienza","Oltre capienza"))</f>
        <v/>
      </c>
      <c r="O92" s="22" t="n"/>
      <c r="P92" s="23" t="n"/>
    </row>
    <row r="93" ht="22" customHeight="1">
      <c r="A93" s="22" t="n"/>
      <c r="B93" s="23" t="n"/>
      <c r="C93" s="24" t="n"/>
      <c r="D93" s="26">
        <f>IF(IFERROR(OR($C93&lt;1,$C93&lt;&gt;INT($C93),IPOTESI!$B$10&lt;&gt;"Ipotesi valide"),TRUE),"",ROUNDUP($C93/IPOTESI!$B$5,0))</f>
        <v/>
      </c>
      <c r="E93" s="19">
        <f>IF(IFERROR(OR($C93&lt;1,$C93&lt;&gt;INT($C93),IPOTESI!$B$10&lt;&gt;"Ipotesi valide"),TRUE),"",IPOTESI!$B$3)</f>
        <v/>
      </c>
      <c r="F93" s="19">
        <f>IF(IFERROR(OR($C93&lt;1,$C93&lt;&gt;INT($C93),IPOTESI!$B$10&lt;&gt;"Ipotesi valide"),TRUE),"",$C93*IPOTESI!$B$4)</f>
        <v/>
      </c>
      <c r="G93" s="19">
        <f>IF(IFERROR(OR($C93&lt;1,$C93&lt;&gt;INT($C93),IPOTESI!$B$10&lt;&gt;"Ipotesi valide"),TRUE),"",$D93*IPOTESI!$B$6)</f>
        <v/>
      </c>
      <c r="H93" s="19">
        <f>IF(IFERROR(OR($C93&lt;1,$C93&lt;&gt;INT($C93),IPOTESI!$B$10&lt;&gt;"Ipotesi valide"),TRUE),"",SUM($E93:$G93))</f>
        <v/>
      </c>
      <c r="I93" s="19">
        <f>IF($H93="","",$H93*IPOTESI!$B$7)</f>
        <v/>
      </c>
      <c r="J93" s="19">
        <f>IF($H93="","",$H93+$I93)</f>
        <v/>
      </c>
      <c r="K93" s="19">
        <f>IF(OR($J93="",$C93=""),"",IFERROR($J93/$C93,""))</f>
        <v/>
      </c>
      <c r="L93" s="19">
        <f>IF($J93="","",IPOTESI!$B$2-$J93)</f>
        <v/>
      </c>
      <c r="M93" s="10">
        <f>IF($J93="","",IF($J93&lt;=IPOTESI!$B$2,"Entro budget","Oltre budget"))</f>
        <v/>
      </c>
      <c r="N93" s="10">
        <f>IF($J93="","",IF($C93&lt;=IPOTESI!$B$8,"Entro capienza","Oltre capienza"))</f>
        <v/>
      </c>
      <c r="O93" s="22" t="n"/>
      <c r="P93" s="23" t="n"/>
    </row>
    <row r="94" ht="22" customHeight="1">
      <c r="A94" s="22" t="n"/>
      <c r="B94" s="23" t="n"/>
      <c r="C94" s="24" t="n"/>
      <c r="D94" s="25">
        <f>IF(IFERROR(OR($C94&lt;1,$C94&lt;&gt;INT($C94),IPOTESI!$B$10&lt;&gt;"Ipotesi valide"),TRUE),"",ROUNDUP($C94/IPOTESI!$B$5,0))</f>
        <v/>
      </c>
      <c r="E94" s="20">
        <f>IF(IFERROR(OR($C94&lt;1,$C94&lt;&gt;INT($C94),IPOTESI!$B$10&lt;&gt;"Ipotesi valide"),TRUE),"",IPOTESI!$B$3)</f>
        <v/>
      </c>
      <c r="F94" s="20">
        <f>IF(IFERROR(OR($C94&lt;1,$C94&lt;&gt;INT($C94),IPOTESI!$B$10&lt;&gt;"Ipotesi valide"),TRUE),"",$C94*IPOTESI!$B$4)</f>
        <v/>
      </c>
      <c r="G94" s="20">
        <f>IF(IFERROR(OR($C94&lt;1,$C94&lt;&gt;INT($C94),IPOTESI!$B$10&lt;&gt;"Ipotesi valide"),TRUE),"",$D94*IPOTESI!$B$6)</f>
        <v/>
      </c>
      <c r="H94" s="20">
        <f>IF(IFERROR(OR($C94&lt;1,$C94&lt;&gt;INT($C94),IPOTESI!$B$10&lt;&gt;"Ipotesi valide"),TRUE),"",SUM($E94:$G94))</f>
        <v/>
      </c>
      <c r="I94" s="20">
        <f>IF($H94="","",$H94*IPOTESI!$B$7)</f>
        <v/>
      </c>
      <c r="J94" s="20">
        <f>IF($H94="","",$H94+$I94)</f>
        <v/>
      </c>
      <c r="K94" s="20">
        <f>IF(OR($J94="",$C94=""),"",IFERROR($J94/$C94,""))</f>
        <v/>
      </c>
      <c r="L94" s="20">
        <f>IF($J94="","",IPOTESI!$B$2-$J94)</f>
        <v/>
      </c>
      <c r="M94" s="9">
        <f>IF($J94="","",IF($J94&lt;=IPOTESI!$B$2,"Entro budget","Oltre budget"))</f>
        <v/>
      </c>
      <c r="N94" s="9">
        <f>IF($J94="","",IF($C94&lt;=IPOTESI!$B$8,"Entro capienza","Oltre capienza"))</f>
        <v/>
      </c>
      <c r="O94" s="22" t="n"/>
      <c r="P94" s="23" t="n"/>
    </row>
    <row r="95" ht="22" customHeight="1">
      <c r="A95" s="22" t="n"/>
      <c r="B95" s="23" t="n"/>
      <c r="C95" s="24" t="n"/>
      <c r="D95" s="26">
        <f>IF(IFERROR(OR($C95&lt;1,$C95&lt;&gt;INT($C95),IPOTESI!$B$10&lt;&gt;"Ipotesi valide"),TRUE),"",ROUNDUP($C95/IPOTESI!$B$5,0))</f>
        <v/>
      </c>
      <c r="E95" s="19">
        <f>IF(IFERROR(OR($C95&lt;1,$C95&lt;&gt;INT($C95),IPOTESI!$B$10&lt;&gt;"Ipotesi valide"),TRUE),"",IPOTESI!$B$3)</f>
        <v/>
      </c>
      <c r="F95" s="19">
        <f>IF(IFERROR(OR($C95&lt;1,$C95&lt;&gt;INT($C95),IPOTESI!$B$10&lt;&gt;"Ipotesi valide"),TRUE),"",$C95*IPOTESI!$B$4)</f>
        <v/>
      </c>
      <c r="G95" s="19">
        <f>IF(IFERROR(OR($C95&lt;1,$C95&lt;&gt;INT($C95),IPOTESI!$B$10&lt;&gt;"Ipotesi valide"),TRUE),"",$D95*IPOTESI!$B$6)</f>
        <v/>
      </c>
      <c r="H95" s="19">
        <f>IF(IFERROR(OR($C95&lt;1,$C95&lt;&gt;INT($C95),IPOTESI!$B$10&lt;&gt;"Ipotesi valide"),TRUE),"",SUM($E95:$G95))</f>
        <v/>
      </c>
      <c r="I95" s="19">
        <f>IF($H95="","",$H95*IPOTESI!$B$7)</f>
        <v/>
      </c>
      <c r="J95" s="19">
        <f>IF($H95="","",$H95+$I95)</f>
        <v/>
      </c>
      <c r="K95" s="19">
        <f>IF(OR($J95="",$C95=""),"",IFERROR($J95/$C95,""))</f>
        <v/>
      </c>
      <c r="L95" s="19">
        <f>IF($J95="","",IPOTESI!$B$2-$J95)</f>
        <v/>
      </c>
      <c r="M95" s="10">
        <f>IF($J95="","",IF($J95&lt;=IPOTESI!$B$2,"Entro budget","Oltre budget"))</f>
        <v/>
      </c>
      <c r="N95" s="10">
        <f>IF($J95="","",IF($C95&lt;=IPOTESI!$B$8,"Entro capienza","Oltre capienza"))</f>
        <v/>
      </c>
      <c r="O95" s="22" t="n"/>
      <c r="P95" s="23" t="n"/>
    </row>
    <row r="96" ht="22" customHeight="1">
      <c r="A96" s="22" t="n"/>
      <c r="B96" s="23" t="n"/>
      <c r="C96" s="24" t="n"/>
      <c r="D96" s="25">
        <f>IF(IFERROR(OR($C96&lt;1,$C96&lt;&gt;INT($C96),IPOTESI!$B$10&lt;&gt;"Ipotesi valide"),TRUE),"",ROUNDUP($C96/IPOTESI!$B$5,0))</f>
        <v/>
      </c>
      <c r="E96" s="20">
        <f>IF(IFERROR(OR($C96&lt;1,$C96&lt;&gt;INT($C96),IPOTESI!$B$10&lt;&gt;"Ipotesi valide"),TRUE),"",IPOTESI!$B$3)</f>
        <v/>
      </c>
      <c r="F96" s="20">
        <f>IF(IFERROR(OR($C96&lt;1,$C96&lt;&gt;INT($C96),IPOTESI!$B$10&lt;&gt;"Ipotesi valide"),TRUE),"",$C96*IPOTESI!$B$4)</f>
        <v/>
      </c>
      <c r="G96" s="20">
        <f>IF(IFERROR(OR($C96&lt;1,$C96&lt;&gt;INT($C96),IPOTESI!$B$10&lt;&gt;"Ipotesi valide"),TRUE),"",$D96*IPOTESI!$B$6)</f>
        <v/>
      </c>
      <c r="H96" s="20">
        <f>IF(IFERROR(OR($C96&lt;1,$C96&lt;&gt;INT($C96),IPOTESI!$B$10&lt;&gt;"Ipotesi valide"),TRUE),"",SUM($E96:$G96))</f>
        <v/>
      </c>
      <c r="I96" s="20">
        <f>IF($H96="","",$H96*IPOTESI!$B$7)</f>
        <v/>
      </c>
      <c r="J96" s="20">
        <f>IF($H96="","",$H96+$I96)</f>
        <v/>
      </c>
      <c r="K96" s="20">
        <f>IF(OR($J96="",$C96=""),"",IFERROR($J96/$C96,""))</f>
        <v/>
      </c>
      <c r="L96" s="20">
        <f>IF($J96="","",IPOTESI!$B$2-$J96)</f>
        <v/>
      </c>
      <c r="M96" s="9">
        <f>IF($J96="","",IF($J96&lt;=IPOTESI!$B$2,"Entro budget","Oltre budget"))</f>
        <v/>
      </c>
      <c r="N96" s="9">
        <f>IF($J96="","",IF($C96&lt;=IPOTESI!$B$8,"Entro capienza","Oltre capienza"))</f>
        <v/>
      </c>
      <c r="O96" s="22" t="n"/>
      <c r="P96" s="23" t="n"/>
    </row>
    <row r="97" ht="22" customHeight="1">
      <c r="A97" s="22" t="n"/>
      <c r="B97" s="23" t="n"/>
      <c r="C97" s="24" t="n"/>
      <c r="D97" s="26">
        <f>IF(IFERROR(OR($C97&lt;1,$C97&lt;&gt;INT($C97),IPOTESI!$B$10&lt;&gt;"Ipotesi valide"),TRUE),"",ROUNDUP($C97/IPOTESI!$B$5,0))</f>
        <v/>
      </c>
      <c r="E97" s="19">
        <f>IF(IFERROR(OR($C97&lt;1,$C97&lt;&gt;INT($C97),IPOTESI!$B$10&lt;&gt;"Ipotesi valide"),TRUE),"",IPOTESI!$B$3)</f>
        <v/>
      </c>
      <c r="F97" s="19">
        <f>IF(IFERROR(OR($C97&lt;1,$C97&lt;&gt;INT($C97),IPOTESI!$B$10&lt;&gt;"Ipotesi valide"),TRUE),"",$C97*IPOTESI!$B$4)</f>
        <v/>
      </c>
      <c r="G97" s="19">
        <f>IF(IFERROR(OR($C97&lt;1,$C97&lt;&gt;INT($C97),IPOTESI!$B$10&lt;&gt;"Ipotesi valide"),TRUE),"",$D97*IPOTESI!$B$6)</f>
        <v/>
      </c>
      <c r="H97" s="19">
        <f>IF(IFERROR(OR($C97&lt;1,$C97&lt;&gt;INT($C97),IPOTESI!$B$10&lt;&gt;"Ipotesi valide"),TRUE),"",SUM($E97:$G97))</f>
        <v/>
      </c>
      <c r="I97" s="19">
        <f>IF($H97="","",$H97*IPOTESI!$B$7)</f>
        <v/>
      </c>
      <c r="J97" s="19">
        <f>IF($H97="","",$H97+$I97)</f>
        <v/>
      </c>
      <c r="K97" s="19">
        <f>IF(OR($J97="",$C97=""),"",IFERROR($J97/$C97,""))</f>
        <v/>
      </c>
      <c r="L97" s="19">
        <f>IF($J97="","",IPOTESI!$B$2-$J97)</f>
        <v/>
      </c>
      <c r="M97" s="10">
        <f>IF($J97="","",IF($J97&lt;=IPOTESI!$B$2,"Entro budget","Oltre budget"))</f>
        <v/>
      </c>
      <c r="N97" s="10">
        <f>IF($J97="","",IF($C97&lt;=IPOTESI!$B$8,"Entro capienza","Oltre capienza"))</f>
        <v/>
      </c>
      <c r="O97" s="22" t="n"/>
      <c r="P97" s="23" t="n"/>
    </row>
    <row r="98" ht="22" customHeight="1">
      <c r="A98" s="22" t="n"/>
      <c r="B98" s="23" t="n"/>
      <c r="C98" s="24" t="n"/>
      <c r="D98" s="25">
        <f>IF(IFERROR(OR($C98&lt;1,$C98&lt;&gt;INT($C98),IPOTESI!$B$10&lt;&gt;"Ipotesi valide"),TRUE),"",ROUNDUP($C98/IPOTESI!$B$5,0))</f>
        <v/>
      </c>
      <c r="E98" s="20">
        <f>IF(IFERROR(OR($C98&lt;1,$C98&lt;&gt;INT($C98),IPOTESI!$B$10&lt;&gt;"Ipotesi valide"),TRUE),"",IPOTESI!$B$3)</f>
        <v/>
      </c>
      <c r="F98" s="20">
        <f>IF(IFERROR(OR($C98&lt;1,$C98&lt;&gt;INT($C98),IPOTESI!$B$10&lt;&gt;"Ipotesi valide"),TRUE),"",$C98*IPOTESI!$B$4)</f>
        <v/>
      </c>
      <c r="G98" s="20">
        <f>IF(IFERROR(OR($C98&lt;1,$C98&lt;&gt;INT($C98),IPOTESI!$B$10&lt;&gt;"Ipotesi valide"),TRUE),"",$D98*IPOTESI!$B$6)</f>
        <v/>
      </c>
      <c r="H98" s="20">
        <f>IF(IFERROR(OR($C98&lt;1,$C98&lt;&gt;INT($C98),IPOTESI!$B$10&lt;&gt;"Ipotesi valide"),TRUE),"",SUM($E98:$G98))</f>
        <v/>
      </c>
      <c r="I98" s="20">
        <f>IF($H98="","",$H98*IPOTESI!$B$7)</f>
        <v/>
      </c>
      <c r="J98" s="20">
        <f>IF($H98="","",$H98+$I98)</f>
        <v/>
      </c>
      <c r="K98" s="20">
        <f>IF(OR($J98="",$C98=""),"",IFERROR($J98/$C98,""))</f>
        <v/>
      </c>
      <c r="L98" s="20">
        <f>IF($J98="","",IPOTESI!$B$2-$J98)</f>
        <v/>
      </c>
      <c r="M98" s="9">
        <f>IF($J98="","",IF($J98&lt;=IPOTESI!$B$2,"Entro budget","Oltre budget"))</f>
        <v/>
      </c>
      <c r="N98" s="9">
        <f>IF($J98="","",IF($C98&lt;=IPOTESI!$B$8,"Entro capienza","Oltre capienza"))</f>
        <v/>
      </c>
      <c r="O98" s="22" t="n"/>
      <c r="P98" s="23" t="n"/>
    </row>
    <row r="99" ht="22" customHeight="1">
      <c r="A99" s="22" t="n"/>
      <c r="B99" s="23" t="n"/>
      <c r="C99" s="24" t="n"/>
      <c r="D99" s="26">
        <f>IF(IFERROR(OR($C99&lt;1,$C99&lt;&gt;INT($C99),IPOTESI!$B$10&lt;&gt;"Ipotesi valide"),TRUE),"",ROUNDUP($C99/IPOTESI!$B$5,0))</f>
        <v/>
      </c>
      <c r="E99" s="19">
        <f>IF(IFERROR(OR($C99&lt;1,$C99&lt;&gt;INT($C99),IPOTESI!$B$10&lt;&gt;"Ipotesi valide"),TRUE),"",IPOTESI!$B$3)</f>
        <v/>
      </c>
      <c r="F99" s="19">
        <f>IF(IFERROR(OR($C99&lt;1,$C99&lt;&gt;INT($C99),IPOTESI!$B$10&lt;&gt;"Ipotesi valide"),TRUE),"",$C99*IPOTESI!$B$4)</f>
        <v/>
      </c>
      <c r="G99" s="19">
        <f>IF(IFERROR(OR($C99&lt;1,$C99&lt;&gt;INT($C99),IPOTESI!$B$10&lt;&gt;"Ipotesi valide"),TRUE),"",$D99*IPOTESI!$B$6)</f>
        <v/>
      </c>
      <c r="H99" s="19">
        <f>IF(IFERROR(OR($C99&lt;1,$C99&lt;&gt;INT($C99),IPOTESI!$B$10&lt;&gt;"Ipotesi valide"),TRUE),"",SUM($E99:$G99))</f>
        <v/>
      </c>
      <c r="I99" s="19">
        <f>IF($H99="","",$H99*IPOTESI!$B$7)</f>
        <v/>
      </c>
      <c r="J99" s="19">
        <f>IF($H99="","",$H99+$I99)</f>
        <v/>
      </c>
      <c r="K99" s="19">
        <f>IF(OR($J99="",$C99=""),"",IFERROR($J99/$C99,""))</f>
        <v/>
      </c>
      <c r="L99" s="19">
        <f>IF($J99="","",IPOTESI!$B$2-$J99)</f>
        <v/>
      </c>
      <c r="M99" s="10">
        <f>IF($J99="","",IF($J99&lt;=IPOTESI!$B$2,"Entro budget","Oltre budget"))</f>
        <v/>
      </c>
      <c r="N99" s="10">
        <f>IF($J99="","",IF($C99&lt;=IPOTESI!$B$8,"Entro capienza","Oltre capienza"))</f>
        <v/>
      </c>
      <c r="O99" s="22" t="n"/>
      <c r="P99" s="23" t="n"/>
    </row>
    <row r="100" ht="22" customHeight="1">
      <c r="A100" s="22" t="n"/>
      <c r="B100" s="23" t="n"/>
      <c r="C100" s="24" t="n"/>
      <c r="D100" s="25">
        <f>IF(IFERROR(OR($C100&lt;1,$C100&lt;&gt;INT($C100),IPOTESI!$B$10&lt;&gt;"Ipotesi valide"),TRUE),"",ROUNDUP($C100/IPOTESI!$B$5,0))</f>
        <v/>
      </c>
      <c r="E100" s="20">
        <f>IF(IFERROR(OR($C100&lt;1,$C100&lt;&gt;INT($C100),IPOTESI!$B$10&lt;&gt;"Ipotesi valide"),TRUE),"",IPOTESI!$B$3)</f>
        <v/>
      </c>
      <c r="F100" s="20">
        <f>IF(IFERROR(OR($C100&lt;1,$C100&lt;&gt;INT($C100),IPOTESI!$B$10&lt;&gt;"Ipotesi valide"),TRUE),"",$C100*IPOTESI!$B$4)</f>
        <v/>
      </c>
      <c r="G100" s="20">
        <f>IF(IFERROR(OR($C100&lt;1,$C100&lt;&gt;INT($C100),IPOTESI!$B$10&lt;&gt;"Ipotesi valide"),TRUE),"",$D100*IPOTESI!$B$6)</f>
        <v/>
      </c>
      <c r="H100" s="20">
        <f>IF(IFERROR(OR($C100&lt;1,$C100&lt;&gt;INT($C100),IPOTESI!$B$10&lt;&gt;"Ipotesi valide"),TRUE),"",SUM($E100:$G100))</f>
        <v/>
      </c>
      <c r="I100" s="20">
        <f>IF($H100="","",$H100*IPOTESI!$B$7)</f>
        <v/>
      </c>
      <c r="J100" s="20">
        <f>IF($H100="","",$H100+$I100)</f>
        <v/>
      </c>
      <c r="K100" s="20">
        <f>IF(OR($J100="",$C100=""),"",IFERROR($J100/$C100,""))</f>
        <v/>
      </c>
      <c r="L100" s="20">
        <f>IF($J100="","",IPOTESI!$B$2-$J100)</f>
        <v/>
      </c>
      <c r="M100" s="9">
        <f>IF($J100="","",IF($J100&lt;=IPOTESI!$B$2,"Entro budget","Oltre budget"))</f>
        <v/>
      </c>
      <c r="N100" s="9">
        <f>IF($J100="","",IF($C100&lt;=IPOTESI!$B$8,"Entro capienza","Oltre capienza"))</f>
        <v/>
      </c>
      <c r="O100" s="22" t="n"/>
      <c r="P100" s="23" t="n"/>
    </row>
    <row r="101" ht="22" customHeight="1">
      <c r="A101" s="22" t="n"/>
      <c r="B101" s="23" t="n"/>
      <c r="C101" s="24" t="n"/>
      <c r="D101" s="26">
        <f>IF(IFERROR(OR($C101&lt;1,$C101&lt;&gt;INT($C101),IPOTESI!$B$10&lt;&gt;"Ipotesi valide"),TRUE),"",ROUNDUP($C101/IPOTESI!$B$5,0))</f>
        <v/>
      </c>
      <c r="E101" s="19">
        <f>IF(IFERROR(OR($C101&lt;1,$C101&lt;&gt;INT($C101),IPOTESI!$B$10&lt;&gt;"Ipotesi valide"),TRUE),"",IPOTESI!$B$3)</f>
        <v/>
      </c>
      <c r="F101" s="19">
        <f>IF(IFERROR(OR($C101&lt;1,$C101&lt;&gt;INT($C101),IPOTESI!$B$10&lt;&gt;"Ipotesi valide"),TRUE),"",$C101*IPOTESI!$B$4)</f>
        <v/>
      </c>
      <c r="G101" s="19">
        <f>IF(IFERROR(OR($C101&lt;1,$C101&lt;&gt;INT($C101),IPOTESI!$B$10&lt;&gt;"Ipotesi valide"),TRUE),"",$D101*IPOTESI!$B$6)</f>
        <v/>
      </c>
      <c r="H101" s="19">
        <f>IF(IFERROR(OR($C101&lt;1,$C101&lt;&gt;INT($C101),IPOTESI!$B$10&lt;&gt;"Ipotesi valide"),TRUE),"",SUM($E101:$G101))</f>
        <v/>
      </c>
      <c r="I101" s="19">
        <f>IF($H101="","",$H101*IPOTESI!$B$7)</f>
        <v/>
      </c>
      <c r="J101" s="19">
        <f>IF($H101="","",$H101+$I101)</f>
        <v/>
      </c>
      <c r="K101" s="19">
        <f>IF(OR($J101="",$C101=""),"",IFERROR($J101/$C101,""))</f>
        <v/>
      </c>
      <c r="L101" s="19">
        <f>IF($J101="","",IPOTESI!$B$2-$J101)</f>
        <v/>
      </c>
      <c r="M101" s="10">
        <f>IF($J101="","",IF($J101&lt;=IPOTESI!$B$2,"Entro budget","Oltre budget"))</f>
        <v/>
      </c>
      <c r="N101" s="10">
        <f>IF($J101="","",IF($C101&lt;=IPOTESI!$B$8,"Entro capienza","Oltre capienza"))</f>
        <v/>
      </c>
      <c r="O101" s="22" t="n"/>
      <c r="P101" s="23" t="n"/>
    </row>
    <row r="102" ht="22" customHeight="1">
      <c r="A102" s="22" t="n"/>
      <c r="B102" s="23" t="n"/>
      <c r="C102" s="24" t="n"/>
      <c r="D102" s="25">
        <f>IF(IFERROR(OR($C102&lt;1,$C102&lt;&gt;INT($C102),IPOTESI!$B$10&lt;&gt;"Ipotesi valide"),TRUE),"",ROUNDUP($C102/IPOTESI!$B$5,0))</f>
        <v/>
      </c>
      <c r="E102" s="20">
        <f>IF(IFERROR(OR($C102&lt;1,$C102&lt;&gt;INT($C102),IPOTESI!$B$10&lt;&gt;"Ipotesi valide"),TRUE),"",IPOTESI!$B$3)</f>
        <v/>
      </c>
      <c r="F102" s="20">
        <f>IF(IFERROR(OR($C102&lt;1,$C102&lt;&gt;INT($C102),IPOTESI!$B$10&lt;&gt;"Ipotesi valide"),TRUE),"",$C102*IPOTESI!$B$4)</f>
        <v/>
      </c>
      <c r="G102" s="20">
        <f>IF(IFERROR(OR($C102&lt;1,$C102&lt;&gt;INT($C102),IPOTESI!$B$10&lt;&gt;"Ipotesi valide"),TRUE),"",$D102*IPOTESI!$B$6)</f>
        <v/>
      </c>
      <c r="H102" s="20">
        <f>IF(IFERROR(OR($C102&lt;1,$C102&lt;&gt;INT($C102),IPOTESI!$B$10&lt;&gt;"Ipotesi valide"),TRUE),"",SUM($E102:$G102))</f>
        <v/>
      </c>
      <c r="I102" s="20">
        <f>IF($H102="","",$H102*IPOTESI!$B$7)</f>
        <v/>
      </c>
      <c r="J102" s="20">
        <f>IF($H102="","",$H102+$I102)</f>
        <v/>
      </c>
      <c r="K102" s="20">
        <f>IF(OR($J102="",$C102=""),"",IFERROR($J102/$C102,""))</f>
        <v/>
      </c>
      <c r="L102" s="20">
        <f>IF($J102="","",IPOTESI!$B$2-$J102)</f>
        <v/>
      </c>
      <c r="M102" s="9">
        <f>IF($J102="","",IF($J102&lt;=IPOTESI!$B$2,"Entro budget","Oltre budget"))</f>
        <v/>
      </c>
      <c r="N102" s="9">
        <f>IF($J102="","",IF($C102&lt;=IPOTESI!$B$8,"Entro capienza","Oltre capienza"))</f>
        <v/>
      </c>
      <c r="O102" s="22" t="n"/>
      <c r="P102" s="23" t="n"/>
    </row>
    <row r="103" ht="22" customHeight="1">
      <c r="A103" s="22" t="n"/>
      <c r="B103" s="23" t="n"/>
      <c r="C103" s="24" t="n"/>
      <c r="D103" s="26">
        <f>IF(IFERROR(OR($C103&lt;1,$C103&lt;&gt;INT($C103),IPOTESI!$B$10&lt;&gt;"Ipotesi valide"),TRUE),"",ROUNDUP($C103/IPOTESI!$B$5,0))</f>
        <v/>
      </c>
      <c r="E103" s="19">
        <f>IF(IFERROR(OR($C103&lt;1,$C103&lt;&gt;INT($C103),IPOTESI!$B$10&lt;&gt;"Ipotesi valide"),TRUE),"",IPOTESI!$B$3)</f>
        <v/>
      </c>
      <c r="F103" s="19">
        <f>IF(IFERROR(OR($C103&lt;1,$C103&lt;&gt;INT($C103),IPOTESI!$B$10&lt;&gt;"Ipotesi valide"),TRUE),"",$C103*IPOTESI!$B$4)</f>
        <v/>
      </c>
      <c r="G103" s="19">
        <f>IF(IFERROR(OR($C103&lt;1,$C103&lt;&gt;INT($C103),IPOTESI!$B$10&lt;&gt;"Ipotesi valide"),TRUE),"",$D103*IPOTESI!$B$6)</f>
        <v/>
      </c>
      <c r="H103" s="19">
        <f>IF(IFERROR(OR($C103&lt;1,$C103&lt;&gt;INT($C103),IPOTESI!$B$10&lt;&gt;"Ipotesi valide"),TRUE),"",SUM($E103:$G103))</f>
        <v/>
      </c>
      <c r="I103" s="19">
        <f>IF($H103="","",$H103*IPOTESI!$B$7)</f>
        <v/>
      </c>
      <c r="J103" s="19">
        <f>IF($H103="","",$H103+$I103)</f>
        <v/>
      </c>
      <c r="K103" s="19">
        <f>IF(OR($J103="",$C103=""),"",IFERROR($J103/$C103,""))</f>
        <v/>
      </c>
      <c r="L103" s="19">
        <f>IF($J103="","",IPOTESI!$B$2-$J103)</f>
        <v/>
      </c>
      <c r="M103" s="10">
        <f>IF($J103="","",IF($J103&lt;=IPOTESI!$B$2,"Entro budget","Oltre budget"))</f>
        <v/>
      </c>
      <c r="N103" s="10">
        <f>IF($J103="","",IF($C103&lt;=IPOTESI!$B$8,"Entro capienza","Oltre capienza"))</f>
        <v/>
      </c>
      <c r="O103" s="22" t="n"/>
      <c r="P103" s="23" t="n"/>
    </row>
    <row r="104" ht="22" customHeight="1">
      <c r="A104" s="22" t="n"/>
      <c r="B104" s="23" t="n"/>
      <c r="C104" s="24" t="n"/>
      <c r="D104" s="25">
        <f>IF(IFERROR(OR($C104&lt;1,$C104&lt;&gt;INT($C104),IPOTESI!$B$10&lt;&gt;"Ipotesi valide"),TRUE),"",ROUNDUP($C104/IPOTESI!$B$5,0))</f>
        <v/>
      </c>
      <c r="E104" s="20">
        <f>IF(IFERROR(OR($C104&lt;1,$C104&lt;&gt;INT($C104),IPOTESI!$B$10&lt;&gt;"Ipotesi valide"),TRUE),"",IPOTESI!$B$3)</f>
        <v/>
      </c>
      <c r="F104" s="20">
        <f>IF(IFERROR(OR($C104&lt;1,$C104&lt;&gt;INT($C104),IPOTESI!$B$10&lt;&gt;"Ipotesi valide"),TRUE),"",$C104*IPOTESI!$B$4)</f>
        <v/>
      </c>
      <c r="G104" s="20">
        <f>IF(IFERROR(OR($C104&lt;1,$C104&lt;&gt;INT($C104),IPOTESI!$B$10&lt;&gt;"Ipotesi valide"),TRUE),"",$D104*IPOTESI!$B$6)</f>
        <v/>
      </c>
      <c r="H104" s="20">
        <f>IF(IFERROR(OR($C104&lt;1,$C104&lt;&gt;INT($C104),IPOTESI!$B$10&lt;&gt;"Ipotesi valide"),TRUE),"",SUM($E104:$G104))</f>
        <v/>
      </c>
      <c r="I104" s="20">
        <f>IF($H104="","",$H104*IPOTESI!$B$7)</f>
        <v/>
      </c>
      <c r="J104" s="20">
        <f>IF($H104="","",$H104+$I104)</f>
        <v/>
      </c>
      <c r="K104" s="20">
        <f>IF(OR($J104="",$C104=""),"",IFERROR($J104/$C104,""))</f>
        <v/>
      </c>
      <c r="L104" s="20">
        <f>IF($J104="","",IPOTESI!$B$2-$J104)</f>
        <v/>
      </c>
      <c r="M104" s="9">
        <f>IF($J104="","",IF($J104&lt;=IPOTESI!$B$2,"Entro budget","Oltre budget"))</f>
        <v/>
      </c>
      <c r="N104" s="9">
        <f>IF($J104="","",IF($C104&lt;=IPOTESI!$B$8,"Entro capienza","Oltre capienza"))</f>
        <v/>
      </c>
      <c r="O104" s="22" t="n"/>
      <c r="P104" s="23" t="n"/>
    </row>
    <row r="105" ht="22" customHeight="1">
      <c r="A105" s="22" t="n"/>
      <c r="B105" s="23" t="n"/>
      <c r="C105" s="24" t="n"/>
      <c r="D105" s="26">
        <f>IF(IFERROR(OR($C105&lt;1,$C105&lt;&gt;INT($C105),IPOTESI!$B$10&lt;&gt;"Ipotesi valide"),TRUE),"",ROUNDUP($C105/IPOTESI!$B$5,0))</f>
        <v/>
      </c>
      <c r="E105" s="19">
        <f>IF(IFERROR(OR($C105&lt;1,$C105&lt;&gt;INT($C105),IPOTESI!$B$10&lt;&gt;"Ipotesi valide"),TRUE),"",IPOTESI!$B$3)</f>
        <v/>
      </c>
      <c r="F105" s="19">
        <f>IF(IFERROR(OR($C105&lt;1,$C105&lt;&gt;INT($C105),IPOTESI!$B$10&lt;&gt;"Ipotesi valide"),TRUE),"",$C105*IPOTESI!$B$4)</f>
        <v/>
      </c>
      <c r="G105" s="19">
        <f>IF(IFERROR(OR($C105&lt;1,$C105&lt;&gt;INT($C105),IPOTESI!$B$10&lt;&gt;"Ipotesi valide"),TRUE),"",$D105*IPOTESI!$B$6)</f>
        <v/>
      </c>
      <c r="H105" s="19">
        <f>IF(IFERROR(OR($C105&lt;1,$C105&lt;&gt;INT($C105),IPOTESI!$B$10&lt;&gt;"Ipotesi valide"),TRUE),"",SUM($E105:$G105))</f>
        <v/>
      </c>
      <c r="I105" s="19">
        <f>IF($H105="","",$H105*IPOTESI!$B$7)</f>
        <v/>
      </c>
      <c r="J105" s="19">
        <f>IF($H105="","",$H105+$I105)</f>
        <v/>
      </c>
      <c r="K105" s="19">
        <f>IF(OR($J105="",$C105=""),"",IFERROR($J105/$C105,""))</f>
        <v/>
      </c>
      <c r="L105" s="19">
        <f>IF($J105="","",IPOTESI!$B$2-$J105)</f>
        <v/>
      </c>
      <c r="M105" s="10">
        <f>IF($J105="","",IF($J105&lt;=IPOTESI!$B$2,"Entro budget","Oltre budget"))</f>
        <v/>
      </c>
      <c r="N105" s="10">
        <f>IF($J105="","",IF($C105&lt;=IPOTESI!$B$8,"Entro capienza","Oltre capienza"))</f>
        <v/>
      </c>
      <c r="O105" s="22" t="n"/>
      <c r="P105" s="23" t="n"/>
    </row>
    <row r="106" ht="22" customHeight="1">
      <c r="A106" s="22" t="n"/>
      <c r="B106" s="23" t="n"/>
      <c r="C106" s="24" t="n"/>
      <c r="D106" s="25">
        <f>IF(IFERROR(OR($C106&lt;1,$C106&lt;&gt;INT($C106),IPOTESI!$B$10&lt;&gt;"Ipotesi valide"),TRUE),"",ROUNDUP($C106/IPOTESI!$B$5,0))</f>
        <v/>
      </c>
      <c r="E106" s="20">
        <f>IF(IFERROR(OR($C106&lt;1,$C106&lt;&gt;INT($C106),IPOTESI!$B$10&lt;&gt;"Ipotesi valide"),TRUE),"",IPOTESI!$B$3)</f>
        <v/>
      </c>
      <c r="F106" s="20">
        <f>IF(IFERROR(OR($C106&lt;1,$C106&lt;&gt;INT($C106),IPOTESI!$B$10&lt;&gt;"Ipotesi valide"),TRUE),"",$C106*IPOTESI!$B$4)</f>
        <v/>
      </c>
      <c r="G106" s="20">
        <f>IF(IFERROR(OR($C106&lt;1,$C106&lt;&gt;INT($C106),IPOTESI!$B$10&lt;&gt;"Ipotesi valide"),TRUE),"",$D106*IPOTESI!$B$6)</f>
        <v/>
      </c>
      <c r="H106" s="20">
        <f>IF(IFERROR(OR($C106&lt;1,$C106&lt;&gt;INT($C106),IPOTESI!$B$10&lt;&gt;"Ipotesi valide"),TRUE),"",SUM($E106:$G106))</f>
        <v/>
      </c>
      <c r="I106" s="20">
        <f>IF($H106="","",$H106*IPOTESI!$B$7)</f>
        <v/>
      </c>
      <c r="J106" s="20">
        <f>IF($H106="","",$H106+$I106)</f>
        <v/>
      </c>
      <c r="K106" s="20">
        <f>IF(OR($J106="",$C106=""),"",IFERROR($J106/$C106,""))</f>
        <v/>
      </c>
      <c r="L106" s="20">
        <f>IF($J106="","",IPOTESI!$B$2-$J106)</f>
        <v/>
      </c>
      <c r="M106" s="9">
        <f>IF($J106="","",IF($J106&lt;=IPOTESI!$B$2,"Entro budget","Oltre budget"))</f>
        <v/>
      </c>
      <c r="N106" s="9">
        <f>IF($J106="","",IF($C106&lt;=IPOTESI!$B$8,"Entro capienza","Oltre capienza"))</f>
        <v/>
      </c>
      <c r="O106" s="22" t="n"/>
      <c r="P106" s="23" t="n"/>
    </row>
    <row r="107" ht="22" customHeight="1">
      <c r="A107" s="22" t="n"/>
      <c r="B107" s="23" t="n"/>
      <c r="C107" s="24" t="n"/>
      <c r="D107" s="26">
        <f>IF(IFERROR(OR($C107&lt;1,$C107&lt;&gt;INT($C107),IPOTESI!$B$10&lt;&gt;"Ipotesi valide"),TRUE),"",ROUNDUP($C107/IPOTESI!$B$5,0))</f>
        <v/>
      </c>
      <c r="E107" s="19">
        <f>IF(IFERROR(OR($C107&lt;1,$C107&lt;&gt;INT($C107),IPOTESI!$B$10&lt;&gt;"Ipotesi valide"),TRUE),"",IPOTESI!$B$3)</f>
        <v/>
      </c>
      <c r="F107" s="19">
        <f>IF(IFERROR(OR($C107&lt;1,$C107&lt;&gt;INT($C107),IPOTESI!$B$10&lt;&gt;"Ipotesi valide"),TRUE),"",$C107*IPOTESI!$B$4)</f>
        <v/>
      </c>
      <c r="G107" s="19">
        <f>IF(IFERROR(OR($C107&lt;1,$C107&lt;&gt;INT($C107),IPOTESI!$B$10&lt;&gt;"Ipotesi valide"),TRUE),"",$D107*IPOTESI!$B$6)</f>
        <v/>
      </c>
      <c r="H107" s="19">
        <f>IF(IFERROR(OR($C107&lt;1,$C107&lt;&gt;INT($C107),IPOTESI!$B$10&lt;&gt;"Ipotesi valide"),TRUE),"",SUM($E107:$G107))</f>
        <v/>
      </c>
      <c r="I107" s="19">
        <f>IF($H107="","",$H107*IPOTESI!$B$7)</f>
        <v/>
      </c>
      <c r="J107" s="19">
        <f>IF($H107="","",$H107+$I107)</f>
        <v/>
      </c>
      <c r="K107" s="19">
        <f>IF(OR($J107="",$C107=""),"",IFERROR($J107/$C107,""))</f>
        <v/>
      </c>
      <c r="L107" s="19">
        <f>IF($J107="","",IPOTESI!$B$2-$J107)</f>
        <v/>
      </c>
      <c r="M107" s="10">
        <f>IF($J107="","",IF($J107&lt;=IPOTESI!$B$2,"Entro budget","Oltre budget"))</f>
        <v/>
      </c>
      <c r="N107" s="10">
        <f>IF($J107="","",IF($C107&lt;=IPOTESI!$B$8,"Entro capienza","Oltre capienza"))</f>
        <v/>
      </c>
      <c r="O107" s="22" t="n"/>
      <c r="P107" s="23" t="n"/>
    </row>
    <row r="108" ht="22" customHeight="1">
      <c r="A108" s="22" t="n"/>
      <c r="B108" s="23" t="n"/>
      <c r="C108" s="24" t="n"/>
      <c r="D108" s="25">
        <f>IF(IFERROR(OR($C108&lt;1,$C108&lt;&gt;INT($C108),IPOTESI!$B$10&lt;&gt;"Ipotesi valide"),TRUE),"",ROUNDUP($C108/IPOTESI!$B$5,0))</f>
        <v/>
      </c>
      <c r="E108" s="20">
        <f>IF(IFERROR(OR($C108&lt;1,$C108&lt;&gt;INT($C108),IPOTESI!$B$10&lt;&gt;"Ipotesi valide"),TRUE),"",IPOTESI!$B$3)</f>
        <v/>
      </c>
      <c r="F108" s="20">
        <f>IF(IFERROR(OR($C108&lt;1,$C108&lt;&gt;INT($C108),IPOTESI!$B$10&lt;&gt;"Ipotesi valide"),TRUE),"",$C108*IPOTESI!$B$4)</f>
        <v/>
      </c>
      <c r="G108" s="20">
        <f>IF(IFERROR(OR($C108&lt;1,$C108&lt;&gt;INT($C108),IPOTESI!$B$10&lt;&gt;"Ipotesi valide"),TRUE),"",$D108*IPOTESI!$B$6)</f>
        <v/>
      </c>
      <c r="H108" s="20">
        <f>IF(IFERROR(OR($C108&lt;1,$C108&lt;&gt;INT($C108),IPOTESI!$B$10&lt;&gt;"Ipotesi valide"),TRUE),"",SUM($E108:$G108))</f>
        <v/>
      </c>
      <c r="I108" s="20">
        <f>IF($H108="","",$H108*IPOTESI!$B$7)</f>
        <v/>
      </c>
      <c r="J108" s="20">
        <f>IF($H108="","",$H108+$I108)</f>
        <v/>
      </c>
      <c r="K108" s="20">
        <f>IF(OR($J108="",$C108=""),"",IFERROR($J108/$C108,""))</f>
        <v/>
      </c>
      <c r="L108" s="20">
        <f>IF($J108="","",IPOTESI!$B$2-$J108)</f>
        <v/>
      </c>
      <c r="M108" s="9">
        <f>IF($J108="","",IF($J108&lt;=IPOTESI!$B$2,"Entro budget","Oltre budget"))</f>
        <v/>
      </c>
      <c r="N108" s="9">
        <f>IF($J108="","",IF($C108&lt;=IPOTESI!$B$8,"Entro capienza","Oltre capienza"))</f>
        <v/>
      </c>
      <c r="O108" s="22" t="n"/>
      <c r="P108" s="23" t="n"/>
    </row>
    <row r="109" ht="22" customHeight="1">
      <c r="A109" s="22" t="n"/>
      <c r="B109" s="23" t="n"/>
      <c r="C109" s="24" t="n"/>
      <c r="D109" s="26">
        <f>IF(IFERROR(OR($C109&lt;1,$C109&lt;&gt;INT($C109),IPOTESI!$B$10&lt;&gt;"Ipotesi valide"),TRUE),"",ROUNDUP($C109/IPOTESI!$B$5,0))</f>
        <v/>
      </c>
      <c r="E109" s="19">
        <f>IF(IFERROR(OR($C109&lt;1,$C109&lt;&gt;INT($C109),IPOTESI!$B$10&lt;&gt;"Ipotesi valide"),TRUE),"",IPOTESI!$B$3)</f>
        <v/>
      </c>
      <c r="F109" s="19">
        <f>IF(IFERROR(OR($C109&lt;1,$C109&lt;&gt;INT($C109),IPOTESI!$B$10&lt;&gt;"Ipotesi valide"),TRUE),"",$C109*IPOTESI!$B$4)</f>
        <v/>
      </c>
      <c r="G109" s="19">
        <f>IF(IFERROR(OR($C109&lt;1,$C109&lt;&gt;INT($C109),IPOTESI!$B$10&lt;&gt;"Ipotesi valide"),TRUE),"",$D109*IPOTESI!$B$6)</f>
        <v/>
      </c>
      <c r="H109" s="19">
        <f>IF(IFERROR(OR($C109&lt;1,$C109&lt;&gt;INT($C109),IPOTESI!$B$10&lt;&gt;"Ipotesi valide"),TRUE),"",SUM($E109:$G109))</f>
        <v/>
      </c>
      <c r="I109" s="19">
        <f>IF($H109="","",$H109*IPOTESI!$B$7)</f>
        <v/>
      </c>
      <c r="J109" s="19">
        <f>IF($H109="","",$H109+$I109)</f>
        <v/>
      </c>
      <c r="K109" s="19">
        <f>IF(OR($J109="",$C109=""),"",IFERROR($J109/$C109,""))</f>
        <v/>
      </c>
      <c r="L109" s="19">
        <f>IF($J109="","",IPOTESI!$B$2-$J109)</f>
        <v/>
      </c>
      <c r="M109" s="10">
        <f>IF($J109="","",IF($J109&lt;=IPOTESI!$B$2,"Entro budget","Oltre budget"))</f>
        <v/>
      </c>
      <c r="N109" s="10">
        <f>IF($J109="","",IF($C109&lt;=IPOTESI!$B$8,"Entro capienza","Oltre capienza"))</f>
        <v/>
      </c>
      <c r="O109" s="22" t="n"/>
      <c r="P109" s="23" t="n"/>
    </row>
    <row r="110" ht="22" customHeight="1">
      <c r="A110" s="22" t="n"/>
      <c r="B110" s="23" t="n"/>
      <c r="C110" s="24" t="n"/>
      <c r="D110" s="25">
        <f>IF(IFERROR(OR($C110&lt;1,$C110&lt;&gt;INT($C110),IPOTESI!$B$10&lt;&gt;"Ipotesi valide"),TRUE),"",ROUNDUP($C110/IPOTESI!$B$5,0))</f>
        <v/>
      </c>
      <c r="E110" s="20">
        <f>IF(IFERROR(OR($C110&lt;1,$C110&lt;&gt;INT($C110),IPOTESI!$B$10&lt;&gt;"Ipotesi valide"),TRUE),"",IPOTESI!$B$3)</f>
        <v/>
      </c>
      <c r="F110" s="20">
        <f>IF(IFERROR(OR($C110&lt;1,$C110&lt;&gt;INT($C110),IPOTESI!$B$10&lt;&gt;"Ipotesi valide"),TRUE),"",$C110*IPOTESI!$B$4)</f>
        <v/>
      </c>
      <c r="G110" s="20">
        <f>IF(IFERROR(OR($C110&lt;1,$C110&lt;&gt;INT($C110),IPOTESI!$B$10&lt;&gt;"Ipotesi valide"),TRUE),"",$D110*IPOTESI!$B$6)</f>
        <v/>
      </c>
      <c r="H110" s="20">
        <f>IF(IFERROR(OR($C110&lt;1,$C110&lt;&gt;INT($C110),IPOTESI!$B$10&lt;&gt;"Ipotesi valide"),TRUE),"",SUM($E110:$G110))</f>
        <v/>
      </c>
      <c r="I110" s="20">
        <f>IF($H110="","",$H110*IPOTESI!$B$7)</f>
        <v/>
      </c>
      <c r="J110" s="20">
        <f>IF($H110="","",$H110+$I110)</f>
        <v/>
      </c>
      <c r="K110" s="20">
        <f>IF(OR($J110="",$C110=""),"",IFERROR($J110/$C110,""))</f>
        <v/>
      </c>
      <c r="L110" s="20">
        <f>IF($J110="","",IPOTESI!$B$2-$J110)</f>
        <v/>
      </c>
      <c r="M110" s="9">
        <f>IF($J110="","",IF($J110&lt;=IPOTESI!$B$2,"Entro budget","Oltre budget"))</f>
        <v/>
      </c>
      <c r="N110" s="9">
        <f>IF($J110="","",IF($C110&lt;=IPOTESI!$B$8,"Entro capienza","Oltre capienza"))</f>
        <v/>
      </c>
      <c r="O110" s="22" t="n"/>
      <c r="P110" s="23" t="n"/>
    </row>
    <row r="111" ht="22" customHeight="1">
      <c r="A111" s="22" t="n"/>
      <c r="B111" s="23" t="n"/>
      <c r="C111" s="24" t="n"/>
      <c r="D111" s="26">
        <f>IF(IFERROR(OR($C111&lt;1,$C111&lt;&gt;INT($C111),IPOTESI!$B$10&lt;&gt;"Ipotesi valide"),TRUE),"",ROUNDUP($C111/IPOTESI!$B$5,0))</f>
        <v/>
      </c>
      <c r="E111" s="19">
        <f>IF(IFERROR(OR($C111&lt;1,$C111&lt;&gt;INT($C111),IPOTESI!$B$10&lt;&gt;"Ipotesi valide"),TRUE),"",IPOTESI!$B$3)</f>
        <v/>
      </c>
      <c r="F111" s="19">
        <f>IF(IFERROR(OR($C111&lt;1,$C111&lt;&gt;INT($C111),IPOTESI!$B$10&lt;&gt;"Ipotesi valide"),TRUE),"",$C111*IPOTESI!$B$4)</f>
        <v/>
      </c>
      <c r="G111" s="19">
        <f>IF(IFERROR(OR($C111&lt;1,$C111&lt;&gt;INT($C111),IPOTESI!$B$10&lt;&gt;"Ipotesi valide"),TRUE),"",$D111*IPOTESI!$B$6)</f>
        <v/>
      </c>
      <c r="H111" s="19">
        <f>IF(IFERROR(OR($C111&lt;1,$C111&lt;&gt;INT($C111),IPOTESI!$B$10&lt;&gt;"Ipotesi valide"),TRUE),"",SUM($E111:$G111))</f>
        <v/>
      </c>
      <c r="I111" s="19">
        <f>IF($H111="","",$H111*IPOTESI!$B$7)</f>
        <v/>
      </c>
      <c r="J111" s="19">
        <f>IF($H111="","",$H111+$I111)</f>
        <v/>
      </c>
      <c r="K111" s="19">
        <f>IF(OR($J111="",$C111=""),"",IFERROR($J111/$C111,""))</f>
        <v/>
      </c>
      <c r="L111" s="19">
        <f>IF($J111="","",IPOTESI!$B$2-$J111)</f>
        <v/>
      </c>
      <c r="M111" s="10">
        <f>IF($J111="","",IF($J111&lt;=IPOTESI!$B$2,"Entro budget","Oltre budget"))</f>
        <v/>
      </c>
      <c r="N111" s="10">
        <f>IF($J111="","",IF($C111&lt;=IPOTESI!$B$8,"Entro capienza","Oltre capienza"))</f>
        <v/>
      </c>
      <c r="O111" s="22" t="n"/>
      <c r="P111" s="23" t="n"/>
    </row>
    <row r="112" ht="22" customHeight="1">
      <c r="A112" s="22" t="n"/>
      <c r="B112" s="23" t="n"/>
      <c r="C112" s="24" t="n"/>
      <c r="D112" s="25">
        <f>IF(IFERROR(OR($C112&lt;1,$C112&lt;&gt;INT($C112),IPOTESI!$B$10&lt;&gt;"Ipotesi valide"),TRUE),"",ROUNDUP($C112/IPOTESI!$B$5,0))</f>
        <v/>
      </c>
      <c r="E112" s="20">
        <f>IF(IFERROR(OR($C112&lt;1,$C112&lt;&gt;INT($C112),IPOTESI!$B$10&lt;&gt;"Ipotesi valide"),TRUE),"",IPOTESI!$B$3)</f>
        <v/>
      </c>
      <c r="F112" s="20">
        <f>IF(IFERROR(OR($C112&lt;1,$C112&lt;&gt;INT($C112),IPOTESI!$B$10&lt;&gt;"Ipotesi valide"),TRUE),"",$C112*IPOTESI!$B$4)</f>
        <v/>
      </c>
      <c r="G112" s="20">
        <f>IF(IFERROR(OR($C112&lt;1,$C112&lt;&gt;INT($C112),IPOTESI!$B$10&lt;&gt;"Ipotesi valide"),TRUE),"",$D112*IPOTESI!$B$6)</f>
        <v/>
      </c>
      <c r="H112" s="20">
        <f>IF(IFERROR(OR($C112&lt;1,$C112&lt;&gt;INT($C112),IPOTESI!$B$10&lt;&gt;"Ipotesi valide"),TRUE),"",SUM($E112:$G112))</f>
        <v/>
      </c>
      <c r="I112" s="20">
        <f>IF($H112="","",$H112*IPOTESI!$B$7)</f>
        <v/>
      </c>
      <c r="J112" s="20">
        <f>IF($H112="","",$H112+$I112)</f>
        <v/>
      </c>
      <c r="K112" s="20">
        <f>IF(OR($J112="",$C112=""),"",IFERROR($J112/$C112,""))</f>
        <v/>
      </c>
      <c r="L112" s="20">
        <f>IF($J112="","",IPOTESI!$B$2-$J112)</f>
        <v/>
      </c>
      <c r="M112" s="9">
        <f>IF($J112="","",IF($J112&lt;=IPOTESI!$B$2,"Entro budget","Oltre budget"))</f>
        <v/>
      </c>
      <c r="N112" s="9">
        <f>IF($J112="","",IF($C112&lt;=IPOTESI!$B$8,"Entro capienza","Oltre capienza"))</f>
        <v/>
      </c>
      <c r="O112" s="22" t="n"/>
      <c r="P112" s="23" t="n"/>
    </row>
    <row r="113" ht="22" customHeight="1">
      <c r="A113" s="22" t="n"/>
      <c r="B113" s="23" t="n"/>
      <c r="C113" s="24" t="n"/>
      <c r="D113" s="26">
        <f>IF(IFERROR(OR($C113&lt;1,$C113&lt;&gt;INT($C113),IPOTESI!$B$10&lt;&gt;"Ipotesi valide"),TRUE),"",ROUNDUP($C113/IPOTESI!$B$5,0))</f>
        <v/>
      </c>
      <c r="E113" s="19">
        <f>IF(IFERROR(OR($C113&lt;1,$C113&lt;&gt;INT($C113),IPOTESI!$B$10&lt;&gt;"Ipotesi valide"),TRUE),"",IPOTESI!$B$3)</f>
        <v/>
      </c>
      <c r="F113" s="19">
        <f>IF(IFERROR(OR($C113&lt;1,$C113&lt;&gt;INT($C113),IPOTESI!$B$10&lt;&gt;"Ipotesi valide"),TRUE),"",$C113*IPOTESI!$B$4)</f>
        <v/>
      </c>
      <c r="G113" s="19">
        <f>IF(IFERROR(OR($C113&lt;1,$C113&lt;&gt;INT($C113),IPOTESI!$B$10&lt;&gt;"Ipotesi valide"),TRUE),"",$D113*IPOTESI!$B$6)</f>
        <v/>
      </c>
      <c r="H113" s="19">
        <f>IF(IFERROR(OR($C113&lt;1,$C113&lt;&gt;INT($C113),IPOTESI!$B$10&lt;&gt;"Ipotesi valide"),TRUE),"",SUM($E113:$G113))</f>
        <v/>
      </c>
      <c r="I113" s="19">
        <f>IF($H113="","",$H113*IPOTESI!$B$7)</f>
        <v/>
      </c>
      <c r="J113" s="19">
        <f>IF($H113="","",$H113+$I113)</f>
        <v/>
      </c>
      <c r="K113" s="19">
        <f>IF(OR($J113="",$C113=""),"",IFERROR($J113/$C113,""))</f>
        <v/>
      </c>
      <c r="L113" s="19">
        <f>IF($J113="","",IPOTESI!$B$2-$J113)</f>
        <v/>
      </c>
      <c r="M113" s="10">
        <f>IF($J113="","",IF($J113&lt;=IPOTESI!$B$2,"Entro budget","Oltre budget"))</f>
        <v/>
      </c>
      <c r="N113" s="10">
        <f>IF($J113="","",IF($C113&lt;=IPOTESI!$B$8,"Entro capienza","Oltre capienza"))</f>
        <v/>
      </c>
      <c r="O113" s="22" t="n"/>
      <c r="P113" s="23" t="n"/>
    </row>
    <row r="114" ht="22" customHeight="1">
      <c r="A114" s="22" t="n"/>
      <c r="B114" s="23" t="n"/>
      <c r="C114" s="24" t="n"/>
      <c r="D114" s="25">
        <f>IF(IFERROR(OR($C114&lt;1,$C114&lt;&gt;INT($C114),IPOTESI!$B$10&lt;&gt;"Ipotesi valide"),TRUE),"",ROUNDUP($C114/IPOTESI!$B$5,0))</f>
        <v/>
      </c>
      <c r="E114" s="20">
        <f>IF(IFERROR(OR($C114&lt;1,$C114&lt;&gt;INT($C114),IPOTESI!$B$10&lt;&gt;"Ipotesi valide"),TRUE),"",IPOTESI!$B$3)</f>
        <v/>
      </c>
      <c r="F114" s="20">
        <f>IF(IFERROR(OR($C114&lt;1,$C114&lt;&gt;INT($C114),IPOTESI!$B$10&lt;&gt;"Ipotesi valide"),TRUE),"",$C114*IPOTESI!$B$4)</f>
        <v/>
      </c>
      <c r="G114" s="20">
        <f>IF(IFERROR(OR($C114&lt;1,$C114&lt;&gt;INT($C114),IPOTESI!$B$10&lt;&gt;"Ipotesi valide"),TRUE),"",$D114*IPOTESI!$B$6)</f>
        <v/>
      </c>
      <c r="H114" s="20">
        <f>IF(IFERROR(OR($C114&lt;1,$C114&lt;&gt;INT($C114),IPOTESI!$B$10&lt;&gt;"Ipotesi valide"),TRUE),"",SUM($E114:$G114))</f>
        <v/>
      </c>
      <c r="I114" s="20">
        <f>IF($H114="","",$H114*IPOTESI!$B$7)</f>
        <v/>
      </c>
      <c r="J114" s="20">
        <f>IF($H114="","",$H114+$I114)</f>
        <v/>
      </c>
      <c r="K114" s="20">
        <f>IF(OR($J114="",$C114=""),"",IFERROR($J114/$C114,""))</f>
        <v/>
      </c>
      <c r="L114" s="20">
        <f>IF($J114="","",IPOTESI!$B$2-$J114)</f>
        <v/>
      </c>
      <c r="M114" s="9">
        <f>IF($J114="","",IF($J114&lt;=IPOTESI!$B$2,"Entro budget","Oltre budget"))</f>
        <v/>
      </c>
      <c r="N114" s="9">
        <f>IF($J114="","",IF($C114&lt;=IPOTESI!$B$8,"Entro capienza","Oltre capienza"))</f>
        <v/>
      </c>
      <c r="O114" s="22" t="n"/>
      <c r="P114" s="23" t="n"/>
    </row>
    <row r="115" ht="22" customHeight="1">
      <c r="A115" s="22" t="n"/>
      <c r="B115" s="23" t="n"/>
      <c r="C115" s="24" t="n"/>
      <c r="D115" s="26">
        <f>IF(IFERROR(OR($C115&lt;1,$C115&lt;&gt;INT($C115),IPOTESI!$B$10&lt;&gt;"Ipotesi valide"),TRUE),"",ROUNDUP($C115/IPOTESI!$B$5,0))</f>
        <v/>
      </c>
      <c r="E115" s="19">
        <f>IF(IFERROR(OR($C115&lt;1,$C115&lt;&gt;INT($C115),IPOTESI!$B$10&lt;&gt;"Ipotesi valide"),TRUE),"",IPOTESI!$B$3)</f>
        <v/>
      </c>
      <c r="F115" s="19">
        <f>IF(IFERROR(OR($C115&lt;1,$C115&lt;&gt;INT($C115),IPOTESI!$B$10&lt;&gt;"Ipotesi valide"),TRUE),"",$C115*IPOTESI!$B$4)</f>
        <v/>
      </c>
      <c r="G115" s="19">
        <f>IF(IFERROR(OR($C115&lt;1,$C115&lt;&gt;INT($C115),IPOTESI!$B$10&lt;&gt;"Ipotesi valide"),TRUE),"",$D115*IPOTESI!$B$6)</f>
        <v/>
      </c>
      <c r="H115" s="19">
        <f>IF(IFERROR(OR($C115&lt;1,$C115&lt;&gt;INT($C115),IPOTESI!$B$10&lt;&gt;"Ipotesi valide"),TRUE),"",SUM($E115:$G115))</f>
        <v/>
      </c>
      <c r="I115" s="19">
        <f>IF($H115="","",$H115*IPOTESI!$B$7)</f>
        <v/>
      </c>
      <c r="J115" s="19">
        <f>IF($H115="","",$H115+$I115)</f>
        <v/>
      </c>
      <c r="K115" s="19">
        <f>IF(OR($J115="",$C115=""),"",IFERROR($J115/$C115,""))</f>
        <v/>
      </c>
      <c r="L115" s="19">
        <f>IF($J115="","",IPOTESI!$B$2-$J115)</f>
        <v/>
      </c>
      <c r="M115" s="10">
        <f>IF($J115="","",IF($J115&lt;=IPOTESI!$B$2,"Entro budget","Oltre budget"))</f>
        <v/>
      </c>
      <c r="N115" s="10">
        <f>IF($J115="","",IF($C115&lt;=IPOTESI!$B$8,"Entro capienza","Oltre capienza"))</f>
        <v/>
      </c>
      <c r="O115" s="22" t="n"/>
      <c r="P115" s="23" t="n"/>
    </row>
    <row r="116" ht="22" customHeight="1">
      <c r="A116" s="22" t="n"/>
      <c r="B116" s="23" t="n"/>
      <c r="C116" s="24" t="n"/>
      <c r="D116" s="25">
        <f>IF(IFERROR(OR($C116&lt;1,$C116&lt;&gt;INT($C116),IPOTESI!$B$10&lt;&gt;"Ipotesi valide"),TRUE),"",ROUNDUP($C116/IPOTESI!$B$5,0))</f>
        <v/>
      </c>
      <c r="E116" s="20">
        <f>IF(IFERROR(OR($C116&lt;1,$C116&lt;&gt;INT($C116),IPOTESI!$B$10&lt;&gt;"Ipotesi valide"),TRUE),"",IPOTESI!$B$3)</f>
        <v/>
      </c>
      <c r="F116" s="20">
        <f>IF(IFERROR(OR($C116&lt;1,$C116&lt;&gt;INT($C116),IPOTESI!$B$10&lt;&gt;"Ipotesi valide"),TRUE),"",$C116*IPOTESI!$B$4)</f>
        <v/>
      </c>
      <c r="G116" s="20">
        <f>IF(IFERROR(OR($C116&lt;1,$C116&lt;&gt;INT($C116),IPOTESI!$B$10&lt;&gt;"Ipotesi valide"),TRUE),"",$D116*IPOTESI!$B$6)</f>
        <v/>
      </c>
      <c r="H116" s="20">
        <f>IF(IFERROR(OR($C116&lt;1,$C116&lt;&gt;INT($C116),IPOTESI!$B$10&lt;&gt;"Ipotesi valide"),TRUE),"",SUM($E116:$G116))</f>
        <v/>
      </c>
      <c r="I116" s="20">
        <f>IF($H116="","",$H116*IPOTESI!$B$7)</f>
        <v/>
      </c>
      <c r="J116" s="20">
        <f>IF($H116="","",$H116+$I116)</f>
        <v/>
      </c>
      <c r="K116" s="20">
        <f>IF(OR($J116="",$C116=""),"",IFERROR($J116/$C116,""))</f>
        <v/>
      </c>
      <c r="L116" s="20">
        <f>IF($J116="","",IPOTESI!$B$2-$J116)</f>
        <v/>
      </c>
      <c r="M116" s="9">
        <f>IF($J116="","",IF($J116&lt;=IPOTESI!$B$2,"Entro budget","Oltre budget"))</f>
        <v/>
      </c>
      <c r="N116" s="9">
        <f>IF($J116="","",IF($C116&lt;=IPOTESI!$B$8,"Entro capienza","Oltre capienza"))</f>
        <v/>
      </c>
      <c r="O116" s="22" t="n"/>
      <c r="P116" s="23" t="n"/>
    </row>
    <row r="117" ht="22" customHeight="1">
      <c r="A117" s="22" t="n"/>
      <c r="B117" s="23" t="n"/>
      <c r="C117" s="24" t="n"/>
      <c r="D117" s="26">
        <f>IF(IFERROR(OR($C117&lt;1,$C117&lt;&gt;INT($C117),IPOTESI!$B$10&lt;&gt;"Ipotesi valide"),TRUE),"",ROUNDUP($C117/IPOTESI!$B$5,0))</f>
        <v/>
      </c>
      <c r="E117" s="19">
        <f>IF(IFERROR(OR($C117&lt;1,$C117&lt;&gt;INT($C117),IPOTESI!$B$10&lt;&gt;"Ipotesi valide"),TRUE),"",IPOTESI!$B$3)</f>
        <v/>
      </c>
      <c r="F117" s="19">
        <f>IF(IFERROR(OR($C117&lt;1,$C117&lt;&gt;INT($C117),IPOTESI!$B$10&lt;&gt;"Ipotesi valide"),TRUE),"",$C117*IPOTESI!$B$4)</f>
        <v/>
      </c>
      <c r="G117" s="19">
        <f>IF(IFERROR(OR($C117&lt;1,$C117&lt;&gt;INT($C117),IPOTESI!$B$10&lt;&gt;"Ipotesi valide"),TRUE),"",$D117*IPOTESI!$B$6)</f>
        <v/>
      </c>
      <c r="H117" s="19">
        <f>IF(IFERROR(OR($C117&lt;1,$C117&lt;&gt;INT($C117),IPOTESI!$B$10&lt;&gt;"Ipotesi valide"),TRUE),"",SUM($E117:$G117))</f>
        <v/>
      </c>
      <c r="I117" s="19">
        <f>IF($H117="","",$H117*IPOTESI!$B$7)</f>
        <v/>
      </c>
      <c r="J117" s="19">
        <f>IF($H117="","",$H117+$I117)</f>
        <v/>
      </c>
      <c r="K117" s="19">
        <f>IF(OR($J117="",$C117=""),"",IFERROR($J117/$C117,""))</f>
        <v/>
      </c>
      <c r="L117" s="19">
        <f>IF($J117="","",IPOTESI!$B$2-$J117)</f>
        <v/>
      </c>
      <c r="M117" s="10">
        <f>IF($J117="","",IF($J117&lt;=IPOTESI!$B$2,"Entro budget","Oltre budget"))</f>
        <v/>
      </c>
      <c r="N117" s="10">
        <f>IF($J117="","",IF($C117&lt;=IPOTESI!$B$8,"Entro capienza","Oltre capienza"))</f>
        <v/>
      </c>
      <c r="O117" s="22" t="n"/>
      <c r="P117" s="23" t="n"/>
    </row>
    <row r="118" ht="22" customHeight="1">
      <c r="A118" s="22" t="n"/>
      <c r="B118" s="23" t="n"/>
      <c r="C118" s="24" t="n"/>
      <c r="D118" s="25">
        <f>IF(IFERROR(OR($C118&lt;1,$C118&lt;&gt;INT($C118),IPOTESI!$B$10&lt;&gt;"Ipotesi valide"),TRUE),"",ROUNDUP($C118/IPOTESI!$B$5,0))</f>
        <v/>
      </c>
      <c r="E118" s="20">
        <f>IF(IFERROR(OR($C118&lt;1,$C118&lt;&gt;INT($C118),IPOTESI!$B$10&lt;&gt;"Ipotesi valide"),TRUE),"",IPOTESI!$B$3)</f>
        <v/>
      </c>
      <c r="F118" s="20">
        <f>IF(IFERROR(OR($C118&lt;1,$C118&lt;&gt;INT($C118),IPOTESI!$B$10&lt;&gt;"Ipotesi valide"),TRUE),"",$C118*IPOTESI!$B$4)</f>
        <v/>
      </c>
      <c r="G118" s="20">
        <f>IF(IFERROR(OR($C118&lt;1,$C118&lt;&gt;INT($C118),IPOTESI!$B$10&lt;&gt;"Ipotesi valide"),TRUE),"",$D118*IPOTESI!$B$6)</f>
        <v/>
      </c>
      <c r="H118" s="20">
        <f>IF(IFERROR(OR($C118&lt;1,$C118&lt;&gt;INT($C118),IPOTESI!$B$10&lt;&gt;"Ipotesi valide"),TRUE),"",SUM($E118:$G118))</f>
        <v/>
      </c>
      <c r="I118" s="20">
        <f>IF($H118="","",$H118*IPOTESI!$B$7)</f>
        <v/>
      </c>
      <c r="J118" s="20">
        <f>IF($H118="","",$H118+$I118)</f>
        <v/>
      </c>
      <c r="K118" s="20">
        <f>IF(OR($J118="",$C118=""),"",IFERROR($J118/$C118,""))</f>
        <v/>
      </c>
      <c r="L118" s="20">
        <f>IF($J118="","",IPOTESI!$B$2-$J118)</f>
        <v/>
      </c>
      <c r="M118" s="9">
        <f>IF($J118="","",IF($J118&lt;=IPOTESI!$B$2,"Entro budget","Oltre budget"))</f>
        <v/>
      </c>
      <c r="N118" s="9">
        <f>IF($J118="","",IF($C118&lt;=IPOTESI!$B$8,"Entro capienza","Oltre capienza"))</f>
        <v/>
      </c>
      <c r="O118" s="22" t="n"/>
      <c r="P118" s="23" t="n"/>
    </row>
    <row r="119" ht="22" customHeight="1">
      <c r="A119" s="22" t="n"/>
      <c r="B119" s="23" t="n"/>
      <c r="C119" s="24" t="n"/>
      <c r="D119" s="26">
        <f>IF(IFERROR(OR($C119&lt;1,$C119&lt;&gt;INT($C119),IPOTESI!$B$10&lt;&gt;"Ipotesi valide"),TRUE),"",ROUNDUP($C119/IPOTESI!$B$5,0))</f>
        <v/>
      </c>
      <c r="E119" s="19">
        <f>IF(IFERROR(OR($C119&lt;1,$C119&lt;&gt;INT($C119),IPOTESI!$B$10&lt;&gt;"Ipotesi valide"),TRUE),"",IPOTESI!$B$3)</f>
        <v/>
      </c>
      <c r="F119" s="19">
        <f>IF(IFERROR(OR($C119&lt;1,$C119&lt;&gt;INT($C119),IPOTESI!$B$10&lt;&gt;"Ipotesi valide"),TRUE),"",$C119*IPOTESI!$B$4)</f>
        <v/>
      </c>
      <c r="G119" s="19">
        <f>IF(IFERROR(OR($C119&lt;1,$C119&lt;&gt;INT($C119),IPOTESI!$B$10&lt;&gt;"Ipotesi valide"),TRUE),"",$D119*IPOTESI!$B$6)</f>
        <v/>
      </c>
      <c r="H119" s="19">
        <f>IF(IFERROR(OR($C119&lt;1,$C119&lt;&gt;INT($C119),IPOTESI!$B$10&lt;&gt;"Ipotesi valide"),TRUE),"",SUM($E119:$G119))</f>
        <v/>
      </c>
      <c r="I119" s="19">
        <f>IF($H119="","",$H119*IPOTESI!$B$7)</f>
        <v/>
      </c>
      <c r="J119" s="19">
        <f>IF($H119="","",$H119+$I119)</f>
        <v/>
      </c>
      <c r="K119" s="19">
        <f>IF(OR($J119="",$C119=""),"",IFERROR($J119/$C119,""))</f>
        <v/>
      </c>
      <c r="L119" s="19">
        <f>IF($J119="","",IPOTESI!$B$2-$J119)</f>
        <v/>
      </c>
      <c r="M119" s="10">
        <f>IF($J119="","",IF($J119&lt;=IPOTESI!$B$2,"Entro budget","Oltre budget"))</f>
        <v/>
      </c>
      <c r="N119" s="10">
        <f>IF($J119="","",IF($C119&lt;=IPOTESI!$B$8,"Entro capienza","Oltre capienza"))</f>
        <v/>
      </c>
      <c r="O119" s="22" t="n"/>
      <c r="P119" s="23" t="n"/>
    </row>
    <row r="120" ht="22" customHeight="1">
      <c r="A120" s="22" t="n"/>
      <c r="B120" s="23" t="n"/>
      <c r="C120" s="24" t="n"/>
      <c r="D120" s="25">
        <f>IF(IFERROR(OR($C120&lt;1,$C120&lt;&gt;INT($C120),IPOTESI!$B$10&lt;&gt;"Ipotesi valide"),TRUE),"",ROUNDUP($C120/IPOTESI!$B$5,0))</f>
        <v/>
      </c>
      <c r="E120" s="20">
        <f>IF(IFERROR(OR($C120&lt;1,$C120&lt;&gt;INT($C120),IPOTESI!$B$10&lt;&gt;"Ipotesi valide"),TRUE),"",IPOTESI!$B$3)</f>
        <v/>
      </c>
      <c r="F120" s="20">
        <f>IF(IFERROR(OR($C120&lt;1,$C120&lt;&gt;INT($C120),IPOTESI!$B$10&lt;&gt;"Ipotesi valide"),TRUE),"",$C120*IPOTESI!$B$4)</f>
        <v/>
      </c>
      <c r="G120" s="20">
        <f>IF(IFERROR(OR($C120&lt;1,$C120&lt;&gt;INT($C120),IPOTESI!$B$10&lt;&gt;"Ipotesi valide"),TRUE),"",$D120*IPOTESI!$B$6)</f>
        <v/>
      </c>
      <c r="H120" s="20">
        <f>IF(IFERROR(OR($C120&lt;1,$C120&lt;&gt;INT($C120),IPOTESI!$B$10&lt;&gt;"Ipotesi valide"),TRUE),"",SUM($E120:$G120))</f>
        <v/>
      </c>
      <c r="I120" s="20">
        <f>IF($H120="","",$H120*IPOTESI!$B$7)</f>
        <v/>
      </c>
      <c r="J120" s="20">
        <f>IF($H120="","",$H120+$I120)</f>
        <v/>
      </c>
      <c r="K120" s="20">
        <f>IF(OR($J120="",$C120=""),"",IFERROR($J120/$C120,""))</f>
        <v/>
      </c>
      <c r="L120" s="20">
        <f>IF($J120="","",IPOTESI!$B$2-$J120)</f>
        <v/>
      </c>
      <c r="M120" s="9">
        <f>IF($J120="","",IF($J120&lt;=IPOTESI!$B$2,"Entro budget","Oltre budget"))</f>
        <v/>
      </c>
      <c r="N120" s="9">
        <f>IF($J120="","",IF($C120&lt;=IPOTESI!$B$8,"Entro capienza","Oltre capienza"))</f>
        <v/>
      </c>
      <c r="O120" s="22" t="n"/>
      <c r="P120" s="23" t="n"/>
    </row>
    <row r="121" ht="22" customHeight="1">
      <c r="A121" s="22" t="n"/>
      <c r="B121" s="23" t="n"/>
      <c r="C121" s="24" t="n"/>
      <c r="D121" s="26">
        <f>IF(IFERROR(OR($C121&lt;1,$C121&lt;&gt;INT($C121),IPOTESI!$B$10&lt;&gt;"Ipotesi valide"),TRUE),"",ROUNDUP($C121/IPOTESI!$B$5,0))</f>
        <v/>
      </c>
      <c r="E121" s="19">
        <f>IF(IFERROR(OR($C121&lt;1,$C121&lt;&gt;INT($C121),IPOTESI!$B$10&lt;&gt;"Ipotesi valide"),TRUE),"",IPOTESI!$B$3)</f>
        <v/>
      </c>
      <c r="F121" s="19">
        <f>IF(IFERROR(OR($C121&lt;1,$C121&lt;&gt;INT($C121),IPOTESI!$B$10&lt;&gt;"Ipotesi valide"),TRUE),"",$C121*IPOTESI!$B$4)</f>
        <v/>
      </c>
      <c r="G121" s="19">
        <f>IF(IFERROR(OR($C121&lt;1,$C121&lt;&gt;INT($C121),IPOTESI!$B$10&lt;&gt;"Ipotesi valide"),TRUE),"",$D121*IPOTESI!$B$6)</f>
        <v/>
      </c>
      <c r="H121" s="19">
        <f>IF(IFERROR(OR($C121&lt;1,$C121&lt;&gt;INT($C121),IPOTESI!$B$10&lt;&gt;"Ipotesi valide"),TRUE),"",SUM($E121:$G121))</f>
        <v/>
      </c>
      <c r="I121" s="19">
        <f>IF($H121="","",$H121*IPOTESI!$B$7)</f>
        <v/>
      </c>
      <c r="J121" s="19">
        <f>IF($H121="","",$H121+$I121)</f>
        <v/>
      </c>
      <c r="K121" s="19">
        <f>IF(OR($J121="",$C121=""),"",IFERROR($J121/$C121,""))</f>
        <v/>
      </c>
      <c r="L121" s="19">
        <f>IF($J121="","",IPOTESI!$B$2-$J121)</f>
        <v/>
      </c>
      <c r="M121" s="10">
        <f>IF($J121="","",IF($J121&lt;=IPOTESI!$B$2,"Entro budget","Oltre budget"))</f>
        <v/>
      </c>
      <c r="N121" s="10">
        <f>IF($J121="","",IF($C121&lt;=IPOTESI!$B$8,"Entro capienza","Oltre capienza"))</f>
        <v/>
      </c>
      <c r="O121" s="22" t="n"/>
      <c r="P121" s="23" t="n"/>
    </row>
    <row r="122" ht="22" customHeight="1">
      <c r="A122" s="22" t="n"/>
      <c r="B122" s="23" t="n"/>
      <c r="C122" s="24" t="n"/>
      <c r="D122" s="25">
        <f>IF(IFERROR(OR($C122&lt;1,$C122&lt;&gt;INT($C122),IPOTESI!$B$10&lt;&gt;"Ipotesi valide"),TRUE),"",ROUNDUP($C122/IPOTESI!$B$5,0))</f>
        <v/>
      </c>
      <c r="E122" s="20">
        <f>IF(IFERROR(OR($C122&lt;1,$C122&lt;&gt;INT($C122),IPOTESI!$B$10&lt;&gt;"Ipotesi valide"),TRUE),"",IPOTESI!$B$3)</f>
        <v/>
      </c>
      <c r="F122" s="20">
        <f>IF(IFERROR(OR($C122&lt;1,$C122&lt;&gt;INT($C122),IPOTESI!$B$10&lt;&gt;"Ipotesi valide"),TRUE),"",$C122*IPOTESI!$B$4)</f>
        <v/>
      </c>
      <c r="G122" s="20">
        <f>IF(IFERROR(OR($C122&lt;1,$C122&lt;&gt;INT($C122),IPOTESI!$B$10&lt;&gt;"Ipotesi valide"),TRUE),"",$D122*IPOTESI!$B$6)</f>
        <v/>
      </c>
      <c r="H122" s="20">
        <f>IF(IFERROR(OR($C122&lt;1,$C122&lt;&gt;INT($C122),IPOTESI!$B$10&lt;&gt;"Ipotesi valide"),TRUE),"",SUM($E122:$G122))</f>
        <v/>
      </c>
      <c r="I122" s="20">
        <f>IF($H122="","",$H122*IPOTESI!$B$7)</f>
        <v/>
      </c>
      <c r="J122" s="20">
        <f>IF($H122="","",$H122+$I122)</f>
        <v/>
      </c>
      <c r="K122" s="20">
        <f>IF(OR($J122="",$C122=""),"",IFERROR($J122/$C122,""))</f>
        <v/>
      </c>
      <c r="L122" s="20">
        <f>IF($J122="","",IPOTESI!$B$2-$J122)</f>
        <v/>
      </c>
      <c r="M122" s="9">
        <f>IF($J122="","",IF($J122&lt;=IPOTESI!$B$2,"Entro budget","Oltre budget"))</f>
        <v/>
      </c>
      <c r="N122" s="9">
        <f>IF($J122="","",IF($C122&lt;=IPOTESI!$B$8,"Entro capienza","Oltre capienza"))</f>
        <v/>
      </c>
      <c r="O122" s="22" t="n"/>
      <c r="P122" s="23" t="n"/>
    </row>
    <row r="123" ht="22" customHeight="1">
      <c r="A123" s="22" t="n"/>
      <c r="B123" s="23" t="n"/>
      <c r="C123" s="24" t="n"/>
      <c r="D123" s="26">
        <f>IF(IFERROR(OR($C123&lt;1,$C123&lt;&gt;INT($C123),IPOTESI!$B$10&lt;&gt;"Ipotesi valide"),TRUE),"",ROUNDUP($C123/IPOTESI!$B$5,0))</f>
        <v/>
      </c>
      <c r="E123" s="19">
        <f>IF(IFERROR(OR($C123&lt;1,$C123&lt;&gt;INT($C123),IPOTESI!$B$10&lt;&gt;"Ipotesi valide"),TRUE),"",IPOTESI!$B$3)</f>
        <v/>
      </c>
      <c r="F123" s="19">
        <f>IF(IFERROR(OR($C123&lt;1,$C123&lt;&gt;INT($C123),IPOTESI!$B$10&lt;&gt;"Ipotesi valide"),TRUE),"",$C123*IPOTESI!$B$4)</f>
        <v/>
      </c>
      <c r="G123" s="19">
        <f>IF(IFERROR(OR($C123&lt;1,$C123&lt;&gt;INT($C123),IPOTESI!$B$10&lt;&gt;"Ipotesi valide"),TRUE),"",$D123*IPOTESI!$B$6)</f>
        <v/>
      </c>
      <c r="H123" s="19">
        <f>IF(IFERROR(OR($C123&lt;1,$C123&lt;&gt;INT($C123),IPOTESI!$B$10&lt;&gt;"Ipotesi valide"),TRUE),"",SUM($E123:$G123))</f>
        <v/>
      </c>
      <c r="I123" s="19">
        <f>IF($H123="","",$H123*IPOTESI!$B$7)</f>
        <v/>
      </c>
      <c r="J123" s="19">
        <f>IF($H123="","",$H123+$I123)</f>
        <v/>
      </c>
      <c r="K123" s="19">
        <f>IF(OR($J123="",$C123=""),"",IFERROR($J123/$C123,""))</f>
        <v/>
      </c>
      <c r="L123" s="19">
        <f>IF($J123="","",IPOTESI!$B$2-$J123)</f>
        <v/>
      </c>
      <c r="M123" s="10">
        <f>IF($J123="","",IF($J123&lt;=IPOTESI!$B$2,"Entro budget","Oltre budget"))</f>
        <v/>
      </c>
      <c r="N123" s="10">
        <f>IF($J123="","",IF($C123&lt;=IPOTESI!$B$8,"Entro capienza","Oltre capienza"))</f>
        <v/>
      </c>
      <c r="O123" s="22" t="n"/>
      <c r="P123" s="23" t="n"/>
    </row>
    <row r="124" ht="22" customHeight="1">
      <c r="A124" s="22" t="n"/>
      <c r="B124" s="23" t="n"/>
      <c r="C124" s="24" t="n"/>
      <c r="D124" s="25">
        <f>IF(IFERROR(OR($C124&lt;1,$C124&lt;&gt;INT($C124),IPOTESI!$B$10&lt;&gt;"Ipotesi valide"),TRUE),"",ROUNDUP($C124/IPOTESI!$B$5,0))</f>
        <v/>
      </c>
      <c r="E124" s="20">
        <f>IF(IFERROR(OR($C124&lt;1,$C124&lt;&gt;INT($C124),IPOTESI!$B$10&lt;&gt;"Ipotesi valide"),TRUE),"",IPOTESI!$B$3)</f>
        <v/>
      </c>
      <c r="F124" s="20">
        <f>IF(IFERROR(OR($C124&lt;1,$C124&lt;&gt;INT($C124),IPOTESI!$B$10&lt;&gt;"Ipotesi valide"),TRUE),"",$C124*IPOTESI!$B$4)</f>
        <v/>
      </c>
      <c r="G124" s="20">
        <f>IF(IFERROR(OR($C124&lt;1,$C124&lt;&gt;INT($C124),IPOTESI!$B$10&lt;&gt;"Ipotesi valide"),TRUE),"",$D124*IPOTESI!$B$6)</f>
        <v/>
      </c>
      <c r="H124" s="20">
        <f>IF(IFERROR(OR($C124&lt;1,$C124&lt;&gt;INT($C124),IPOTESI!$B$10&lt;&gt;"Ipotesi valide"),TRUE),"",SUM($E124:$G124))</f>
        <v/>
      </c>
      <c r="I124" s="20">
        <f>IF($H124="","",$H124*IPOTESI!$B$7)</f>
        <v/>
      </c>
      <c r="J124" s="20">
        <f>IF($H124="","",$H124+$I124)</f>
        <v/>
      </c>
      <c r="K124" s="20">
        <f>IF(OR($J124="",$C124=""),"",IFERROR($J124/$C124,""))</f>
        <v/>
      </c>
      <c r="L124" s="20">
        <f>IF($J124="","",IPOTESI!$B$2-$J124)</f>
        <v/>
      </c>
      <c r="M124" s="9">
        <f>IF($J124="","",IF($J124&lt;=IPOTESI!$B$2,"Entro budget","Oltre budget"))</f>
        <v/>
      </c>
      <c r="N124" s="9">
        <f>IF($J124="","",IF($C124&lt;=IPOTESI!$B$8,"Entro capienza","Oltre capienza"))</f>
        <v/>
      </c>
      <c r="O124" s="22" t="n"/>
      <c r="P124" s="23" t="n"/>
    </row>
    <row r="125" ht="22" customHeight="1">
      <c r="A125" s="22" t="n"/>
      <c r="B125" s="23" t="n"/>
      <c r="C125" s="24" t="n"/>
      <c r="D125" s="26">
        <f>IF(IFERROR(OR($C125&lt;1,$C125&lt;&gt;INT($C125),IPOTESI!$B$10&lt;&gt;"Ipotesi valide"),TRUE),"",ROUNDUP($C125/IPOTESI!$B$5,0))</f>
        <v/>
      </c>
      <c r="E125" s="19">
        <f>IF(IFERROR(OR($C125&lt;1,$C125&lt;&gt;INT($C125),IPOTESI!$B$10&lt;&gt;"Ipotesi valide"),TRUE),"",IPOTESI!$B$3)</f>
        <v/>
      </c>
      <c r="F125" s="19">
        <f>IF(IFERROR(OR($C125&lt;1,$C125&lt;&gt;INT($C125),IPOTESI!$B$10&lt;&gt;"Ipotesi valide"),TRUE),"",$C125*IPOTESI!$B$4)</f>
        <v/>
      </c>
      <c r="G125" s="19">
        <f>IF(IFERROR(OR($C125&lt;1,$C125&lt;&gt;INT($C125),IPOTESI!$B$10&lt;&gt;"Ipotesi valide"),TRUE),"",$D125*IPOTESI!$B$6)</f>
        <v/>
      </c>
      <c r="H125" s="19">
        <f>IF(IFERROR(OR($C125&lt;1,$C125&lt;&gt;INT($C125),IPOTESI!$B$10&lt;&gt;"Ipotesi valide"),TRUE),"",SUM($E125:$G125))</f>
        <v/>
      </c>
      <c r="I125" s="19">
        <f>IF($H125="","",$H125*IPOTESI!$B$7)</f>
        <v/>
      </c>
      <c r="J125" s="19">
        <f>IF($H125="","",$H125+$I125)</f>
        <v/>
      </c>
      <c r="K125" s="19">
        <f>IF(OR($J125="",$C125=""),"",IFERROR($J125/$C125,""))</f>
        <v/>
      </c>
      <c r="L125" s="19">
        <f>IF($J125="","",IPOTESI!$B$2-$J125)</f>
        <v/>
      </c>
      <c r="M125" s="10">
        <f>IF($J125="","",IF($J125&lt;=IPOTESI!$B$2,"Entro budget","Oltre budget"))</f>
        <v/>
      </c>
      <c r="N125" s="10">
        <f>IF($J125="","",IF($C125&lt;=IPOTESI!$B$8,"Entro capienza","Oltre capienza"))</f>
        <v/>
      </c>
      <c r="O125" s="22" t="n"/>
      <c r="P125" s="23" t="n"/>
    </row>
    <row r="126" ht="22" customHeight="1">
      <c r="A126" s="22" t="n"/>
      <c r="B126" s="23" t="n"/>
      <c r="C126" s="24" t="n"/>
      <c r="D126" s="25">
        <f>IF(IFERROR(OR($C126&lt;1,$C126&lt;&gt;INT($C126),IPOTESI!$B$10&lt;&gt;"Ipotesi valide"),TRUE),"",ROUNDUP($C126/IPOTESI!$B$5,0))</f>
        <v/>
      </c>
      <c r="E126" s="20">
        <f>IF(IFERROR(OR($C126&lt;1,$C126&lt;&gt;INT($C126),IPOTESI!$B$10&lt;&gt;"Ipotesi valide"),TRUE),"",IPOTESI!$B$3)</f>
        <v/>
      </c>
      <c r="F126" s="20">
        <f>IF(IFERROR(OR($C126&lt;1,$C126&lt;&gt;INT($C126),IPOTESI!$B$10&lt;&gt;"Ipotesi valide"),TRUE),"",$C126*IPOTESI!$B$4)</f>
        <v/>
      </c>
      <c r="G126" s="20">
        <f>IF(IFERROR(OR($C126&lt;1,$C126&lt;&gt;INT($C126),IPOTESI!$B$10&lt;&gt;"Ipotesi valide"),TRUE),"",$D126*IPOTESI!$B$6)</f>
        <v/>
      </c>
      <c r="H126" s="20">
        <f>IF(IFERROR(OR($C126&lt;1,$C126&lt;&gt;INT($C126),IPOTESI!$B$10&lt;&gt;"Ipotesi valide"),TRUE),"",SUM($E126:$G126))</f>
        <v/>
      </c>
      <c r="I126" s="20">
        <f>IF($H126="","",$H126*IPOTESI!$B$7)</f>
        <v/>
      </c>
      <c r="J126" s="20">
        <f>IF($H126="","",$H126+$I126)</f>
        <v/>
      </c>
      <c r="K126" s="20">
        <f>IF(OR($J126="",$C126=""),"",IFERROR($J126/$C126,""))</f>
        <v/>
      </c>
      <c r="L126" s="20">
        <f>IF($J126="","",IPOTESI!$B$2-$J126)</f>
        <v/>
      </c>
      <c r="M126" s="9">
        <f>IF($J126="","",IF($J126&lt;=IPOTESI!$B$2,"Entro budget","Oltre budget"))</f>
        <v/>
      </c>
      <c r="N126" s="9">
        <f>IF($J126="","",IF($C126&lt;=IPOTESI!$B$8,"Entro capienza","Oltre capienza"))</f>
        <v/>
      </c>
      <c r="O126" s="22" t="n"/>
      <c r="P126" s="23" t="n"/>
    </row>
    <row r="127" ht="22" customHeight="1">
      <c r="A127" s="22" t="n"/>
      <c r="B127" s="23" t="n"/>
      <c r="C127" s="24" t="n"/>
      <c r="D127" s="26">
        <f>IF(IFERROR(OR($C127&lt;1,$C127&lt;&gt;INT($C127),IPOTESI!$B$10&lt;&gt;"Ipotesi valide"),TRUE),"",ROUNDUP($C127/IPOTESI!$B$5,0))</f>
        <v/>
      </c>
      <c r="E127" s="19">
        <f>IF(IFERROR(OR($C127&lt;1,$C127&lt;&gt;INT($C127),IPOTESI!$B$10&lt;&gt;"Ipotesi valide"),TRUE),"",IPOTESI!$B$3)</f>
        <v/>
      </c>
      <c r="F127" s="19">
        <f>IF(IFERROR(OR($C127&lt;1,$C127&lt;&gt;INT($C127),IPOTESI!$B$10&lt;&gt;"Ipotesi valide"),TRUE),"",$C127*IPOTESI!$B$4)</f>
        <v/>
      </c>
      <c r="G127" s="19">
        <f>IF(IFERROR(OR($C127&lt;1,$C127&lt;&gt;INT($C127),IPOTESI!$B$10&lt;&gt;"Ipotesi valide"),TRUE),"",$D127*IPOTESI!$B$6)</f>
        <v/>
      </c>
      <c r="H127" s="19">
        <f>IF(IFERROR(OR($C127&lt;1,$C127&lt;&gt;INT($C127),IPOTESI!$B$10&lt;&gt;"Ipotesi valide"),TRUE),"",SUM($E127:$G127))</f>
        <v/>
      </c>
      <c r="I127" s="19">
        <f>IF($H127="","",$H127*IPOTESI!$B$7)</f>
        <v/>
      </c>
      <c r="J127" s="19">
        <f>IF($H127="","",$H127+$I127)</f>
        <v/>
      </c>
      <c r="K127" s="19">
        <f>IF(OR($J127="",$C127=""),"",IFERROR($J127/$C127,""))</f>
        <v/>
      </c>
      <c r="L127" s="19">
        <f>IF($J127="","",IPOTESI!$B$2-$J127)</f>
        <v/>
      </c>
      <c r="M127" s="10">
        <f>IF($J127="","",IF($J127&lt;=IPOTESI!$B$2,"Entro budget","Oltre budget"))</f>
        <v/>
      </c>
      <c r="N127" s="10">
        <f>IF($J127="","",IF($C127&lt;=IPOTESI!$B$8,"Entro capienza","Oltre capienza"))</f>
        <v/>
      </c>
      <c r="O127" s="22" t="n"/>
      <c r="P127" s="23" t="n"/>
    </row>
    <row r="128" ht="22" customHeight="1">
      <c r="A128" s="22" t="n"/>
      <c r="B128" s="23" t="n"/>
      <c r="C128" s="24" t="n"/>
      <c r="D128" s="25">
        <f>IF(IFERROR(OR($C128&lt;1,$C128&lt;&gt;INT($C128),IPOTESI!$B$10&lt;&gt;"Ipotesi valide"),TRUE),"",ROUNDUP($C128/IPOTESI!$B$5,0))</f>
        <v/>
      </c>
      <c r="E128" s="20">
        <f>IF(IFERROR(OR($C128&lt;1,$C128&lt;&gt;INT($C128),IPOTESI!$B$10&lt;&gt;"Ipotesi valide"),TRUE),"",IPOTESI!$B$3)</f>
        <v/>
      </c>
      <c r="F128" s="20">
        <f>IF(IFERROR(OR($C128&lt;1,$C128&lt;&gt;INT($C128),IPOTESI!$B$10&lt;&gt;"Ipotesi valide"),TRUE),"",$C128*IPOTESI!$B$4)</f>
        <v/>
      </c>
      <c r="G128" s="20">
        <f>IF(IFERROR(OR($C128&lt;1,$C128&lt;&gt;INT($C128),IPOTESI!$B$10&lt;&gt;"Ipotesi valide"),TRUE),"",$D128*IPOTESI!$B$6)</f>
        <v/>
      </c>
      <c r="H128" s="20">
        <f>IF(IFERROR(OR($C128&lt;1,$C128&lt;&gt;INT($C128),IPOTESI!$B$10&lt;&gt;"Ipotesi valide"),TRUE),"",SUM($E128:$G128))</f>
        <v/>
      </c>
      <c r="I128" s="20">
        <f>IF($H128="","",$H128*IPOTESI!$B$7)</f>
        <v/>
      </c>
      <c r="J128" s="20">
        <f>IF($H128="","",$H128+$I128)</f>
        <v/>
      </c>
      <c r="K128" s="20">
        <f>IF(OR($J128="",$C128=""),"",IFERROR($J128/$C128,""))</f>
        <v/>
      </c>
      <c r="L128" s="20">
        <f>IF($J128="","",IPOTESI!$B$2-$J128)</f>
        <v/>
      </c>
      <c r="M128" s="9">
        <f>IF($J128="","",IF($J128&lt;=IPOTESI!$B$2,"Entro budget","Oltre budget"))</f>
        <v/>
      </c>
      <c r="N128" s="9">
        <f>IF($J128="","",IF($C128&lt;=IPOTESI!$B$8,"Entro capienza","Oltre capienza"))</f>
        <v/>
      </c>
      <c r="O128" s="22" t="n"/>
      <c r="P128" s="23" t="n"/>
    </row>
    <row r="129" ht="22" customHeight="1">
      <c r="A129" s="22" t="n"/>
      <c r="B129" s="23" t="n"/>
      <c r="C129" s="24" t="n"/>
      <c r="D129" s="26">
        <f>IF(IFERROR(OR($C129&lt;1,$C129&lt;&gt;INT($C129),IPOTESI!$B$10&lt;&gt;"Ipotesi valide"),TRUE),"",ROUNDUP($C129/IPOTESI!$B$5,0))</f>
        <v/>
      </c>
      <c r="E129" s="19">
        <f>IF(IFERROR(OR($C129&lt;1,$C129&lt;&gt;INT($C129),IPOTESI!$B$10&lt;&gt;"Ipotesi valide"),TRUE),"",IPOTESI!$B$3)</f>
        <v/>
      </c>
      <c r="F129" s="19">
        <f>IF(IFERROR(OR($C129&lt;1,$C129&lt;&gt;INT($C129),IPOTESI!$B$10&lt;&gt;"Ipotesi valide"),TRUE),"",$C129*IPOTESI!$B$4)</f>
        <v/>
      </c>
      <c r="G129" s="19">
        <f>IF(IFERROR(OR($C129&lt;1,$C129&lt;&gt;INT($C129),IPOTESI!$B$10&lt;&gt;"Ipotesi valide"),TRUE),"",$D129*IPOTESI!$B$6)</f>
        <v/>
      </c>
      <c r="H129" s="19">
        <f>IF(IFERROR(OR($C129&lt;1,$C129&lt;&gt;INT($C129),IPOTESI!$B$10&lt;&gt;"Ipotesi valide"),TRUE),"",SUM($E129:$G129))</f>
        <v/>
      </c>
      <c r="I129" s="19">
        <f>IF($H129="","",$H129*IPOTESI!$B$7)</f>
        <v/>
      </c>
      <c r="J129" s="19">
        <f>IF($H129="","",$H129+$I129)</f>
        <v/>
      </c>
      <c r="K129" s="19">
        <f>IF(OR($J129="",$C129=""),"",IFERROR($J129/$C129,""))</f>
        <v/>
      </c>
      <c r="L129" s="19">
        <f>IF($J129="","",IPOTESI!$B$2-$J129)</f>
        <v/>
      </c>
      <c r="M129" s="10">
        <f>IF($J129="","",IF($J129&lt;=IPOTESI!$B$2,"Entro budget","Oltre budget"))</f>
        <v/>
      </c>
      <c r="N129" s="10">
        <f>IF($J129="","",IF($C129&lt;=IPOTESI!$B$8,"Entro capienza","Oltre capienza"))</f>
        <v/>
      </c>
      <c r="O129" s="22" t="n"/>
      <c r="P129" s="23" t="n"/>
    </row>
    <row r="130" ht="22" customHeight="1">
      <c r="A130" s="22" t="n"/>
      <c r="B130" s="23" t="n"/>
      <c r="C130" s="24" t="n"/>
      <c r="D130" s="25">
        <f>IF(IFERROR(OR($C130&lt;1,$C130&lt;&gt;INT($C130),IPOTESI!$B$10&lt;&gt;"Ipotesi valide"),TRUE),"",ROUNDUP($C130/IPOTESI!$B$5,0))</f>
        <v/>
      </c>
      <c r="E130" s="20">
        <f>IF(IFERROR(OR($C130&lt;1,$C130&lt;&gt;INT($C130),IPOTESI!$B$10&lt;&gt;"Ipotesi valide"),TRUE),"",IPOTESI!$B$3)</f>
        <v/>
      </c>
      <c r="F130" s="20">
        <f>IF(IFERROR(OR($C130&lt;1,$C130&lt;&gt;INT($C130),IPOTESI!$B$10&lt;&gt;"Ipotesi valide"),TRUE),"",$C130*IPOTESI!$B$4)</f>
        <v/>
      </c>
      <c r="G130" s="20">
        <f>IF(IFERROR(OR($C130&lt;1,$C130&lt;&gt;INT($C130),IPOTESI!$B$10&lt;&gt;"Ipotesi valide"),TRUE),"",$D130*IPOTESI!$B$6)</f>
        <v/>
      </c>
      <c r="H130" s="20">
        <f>IF(IFERROR(OR($C130&lt;1,$C130&lt;&gt;INT($C130),IPOTESI!$B$10&lt;&gt;"Ipotesi valide"),TRUE),"",SUM($E130:$G130))</f>
        <v/>
      </c>
      <c r="I130" s="20">
        <f>IF($H130="","",$H130*IPOTESI!$B$7)</f>
        <v/>
      </c>
      <c r="J130" s="20">
        <f>IF($H130="","",$H130+$I130)</f>
        <v/>
      </c>
      <c r="K130" s="20">
        <f>IF(OR($J130="",$C130=""),"",IFERROR($J130/$C130,""))</f>
        <v/>
      </c>
      <c r="L130" s="20">
        <f>IF($J130="","",IPOTESI!$B$2-$J130)</f>
        <v/>
      </c>
      <c r="M130" s="9">
        <f>IF($J130="","",IF($J130&lt;=IPOTESI!$B$2,"Entro budget","Oltre budget"))</f>
        <v/>
      </c>
      <c r="N130" s="9">
        <f>IF($J130="","",IF($C130&lt;=IPOTESI!$B$8,"Entro capienza","Oltre capienza"))</f>
        <v/>
      </c>
      <c r="O130" s="22" t="n"/>
      <c r="P130" s="23" t="n"/>
    </row>
    <row r="131" ht="22" customHeight="1">
      <c r="A131" s="22" t="n"/>
      <c r="B131" s="23" t="n"/>
      <c r="C131" s="24" t="n"/>
      <c r="D131" s="26">
        <f>IF(IFERROR(OR($C131&lt;1,$C131&lt;&gt;INT($C131),IPOTESI!$B$10&lt;&gt;"Ipotesi valide"),TRUE),"",ROUNDUP($C131/IPOTESI!$B$5,0))</f>
        <v/>
      </c>
      <c r="E131" s="19">
        <f>IF(IFERROR(OR($C131&lt;1,$C131&lt;&gt;INT($C131),IPOTESI!$B$10&lt;&gt;"Ipotesi valide"),TRUE),"",IPOTESI!$B$3)</f>
        <v/>
      </c>
      <c r="F131" s="19">
        <f>IF(IFERROR(OR($C131&lt;1,$C131&lt;&gt;INT($C131),IPOTESI!$B$10&lt;&gt;"Ipotesi valide"),TRUE),"",$C131*IPOTESI!$B$4)</f>
        <v/>
      </c>
      <c r="G131" s="19">
        <f>IF(IFERROR(OR($C131&lt;1,$C131&lt;&gt;INT($C131),IPOTESI!$B$10&lt;&gt;"Ipotesi valide"),TRUE),"",$D131*IPOTESI!$B$6)</f>
        <v/>
      </c>
      <c r="H131" s="19">
        <f>IF(IFERROR(OR($C131&lt;1,$C131&lt;&gt;INT($C131),IPOTESI!$B$10&lt;&gt;"Ipotesi valide"),TRUE),"",SUM($E131:$G131))</f>
        <v/>
      </c>
      <c r="I131" s="19">
        <f>IF($H131="","",$H131*IPOTESI!$B$7)</f>
        <v/>
      </c>
      <c r="J131" s="19">
        <f>IF($H131="","",$H131+$I131)</f>
        <v/>
      </c>
      <c r="K131" s="19">
        <f>IF(OR($J131="",$C131=""),"",IFERROR($J131/$C131,""))</f>
        <v/>
      </c>
      <c r="L131" s="19">
        <f>IF($J131="","",IPOTESI!$B$2-$J131)</f>
        <v/>
      </c>
      <c r="M131" s="10">
        <f>IF($J131="","",IF($J131&lt;=IPOTESI!$B$2,"Entro budget","Oltre budget"))</f>
        <v/>
      </c>
      <c r="N131" s="10">
        <f>IF($J131="","",IF($C131&lt;=IPOTESI!$B$8,"Entro capienza","Oltre capienza"))</f>
        <v/>
      </c>
      <c r="O131" s="22" t="n"/>
      <c r="P131" s="23" t="n"/>
    </row>
    <row r="132" ht="22" customHeight="1">
      <c r="A132" s="22" t="n"/>
      <c r="B132" s="23" t="n"/>
      <c r="C132" s="24" t="n"/>
      <c r="D132" s="25">
        <f>IF(IFERROR(OR($C132&lt;1,$C132&lt;&gt;INT($C132),IPOTESI!$B$10&lt;&gt;"Ipotesi valide"),TRUE),"",ROUNDUP($C132/IPOTESI!$B$5,0))</f>
        <v/>
      </c>
      <c r="E132" s="20">
        <f>IF(IFERROR(OR($C132&lt;1,$C132&lt;&gt;INT($C132),IPOTESI!$B$10&lt;&gt;"Ipotesi valide"),TRUE),"",IPOTESI!$B$3)</f>
        <v/>
      </c>
      <c r="F132" s="20">
        <f>IF(IFERROR(OR($C132&lt;1,$C132&lt;&gt;INT($C132),IPOTESI!$B$10&lt;&gt;"Ipotesi valide"),TRUE),"",$C132*IPOTESI!$B$4)</f>
        <v/>
      </c>
      <c r="G132" s="20">
        <f>IF(IFERROR(OR($C132&lt;1,$C132&lt;&gt;INT($C132),IPOTESI!$B$10&lt;&gt;"Ipotesi valide"),TRUE),"",$D132*IPOTESI!$B$6)</f>
        <v/>
      </c>
      <c r="H132" s="20">
        <f>IF(IFERROR(OR($C132&lt;1,$C132&lt;&gt;INT($C132),IPOTESI!$B$10&lt;&gt;"Ipotesi valide"),TRUE),"",SUM($E132:$G132))</f>
        <v/>
      </c>
      <c r="I132" s="20">
        <f>IF($H132="","",$H132*IPOTESI!$B$7)</f>
        <v/>
      </c>
      <c r="J132" s="20">
        <f>IF($H132="","",$H132+$I132)</f>
        <v/>
      </c>
      <c r="K132" s="20">
        <f>IF(OR($J132="",$C132=""),"",IFERROR($J132/$C132,""))</f>
        <v/>
      </c>
      <c r="L132" s="20">
        <f>IF($J132="","",IPOTESI!$B$2-$J132)</f>
        <v/>
      </c>
      <c r="M132" s="9">
        <f>IF($J132="","",IF($J132&lt;=IPOTESI!$B$2,"Entro budget","Oltre budget"))</f>
        <v/>
      </c>
      <c r="N132" s="9">
        <f>IF($J132="","",IF($C132&lt;=IPOTESI!$B$8,"Entro capienza","Oltre capienza"))</f>
        <v/>
      </c>
      <c r="O132" s="22" t="n"/>
      <c r="P132" s="23" t="n"/>
    </row>
    <row r="133" ht="22" customHeight="1">
      <c r="A133" s="22" t="n"/>
      <c r="B133" s="23" t="n"/>
      <c r="C133" s="24" t="n"/>
      <c r="D133" s="26">
        <f>IF(IFERROR(OR($C133&lt;1,$C133&lt;&gt;INT($C133),IPOTESI!$B$10&lt;&gt;"Ipotesi valide"),TRUE),"",ROUNDUP($C133/IPOTESI!$B$5,0))</f>
        <v/>
      </c>
      <c r="E133" s="19">
        <f>IF(IFERROR(OR($C133&lt;1,$C133&lt;&gt;INT($C133),IPOTESI!$B$10&lt;&gt;"Ipotesi valide"),TRUE),"",IPOTESI!$B$3)</f>
        <v/>
      </c>
      <c r="F133" s="19">
        <f>IF(IFERROR(OR($C133&lt;1,$C133&lt;&gt;INT($C133),IPOTESI!$B$10&lt;&gt;"Ipotesi valide"),TRUE),"",$C133*IPOTESI!$B$4)</f>
        <v/>
      </c>
      <c r="G133" s="19">
        <f>IF(IFERROR(OR($C133&lt;1,$C133&lt;&gt;INT($C133),IPOTESI!$B$10&lt;&gt;"Ipotesi valide"),TRUE),"",$D133*IPOTESI!$B$6)</f>
        <v/>
      </c>
      <c r="H133" s="19">
        <f>IF(IFERROR(OR($C133&lt;1,$C133&lt;&gt;INT($C133),IPOTESI!$B$10&lt;&gt;"Ipotesi valide"),TRUE),"",SUM($E133:$G133))</f>
        <v/>
      </c>
      <c r="I133" s="19">
        <f>IF($H133="","",$H133*IPOTESI!$B$7)</f>
        <v/>
      </c>
      <c r="J133" s="19">
        <f>IF($H133="","",$H133+$I133)</f>
        <v/>
      </c>
      <c r="K133" s="19">
        <f>IF(OR($J133="",$C133=""),"",IFERROR($J133/$C133,""))</f>
        <v/>
      </c>
      <c r="L133" s="19">
        <f>IF($J133="","",IPOTESI!$B$2-$J133)</f>
        <v/>
      </c>
      <c r="M133" s="10">
        <f>IF($J133="","",IF($J133&lt;=IPOTESI!$B$2,"Entro budget","Oltre budget"))</f>
        <v/>
      </c>
      <c r="N133" s="10">
        <f>IF($J133="","",IF($C133&lt;=IPOTESI!$B$8,"Entro capienza","Oltre capienza"))</f>
        <v/>
      </c>
      <c r="O133" s="22" t="n"/>
      <c r="P133" s="23" t="n"/>
    </row>
    <row r="134" ht="22" customHeight="1">
      <c r="A134" s="22" t="n"/>
      <c r="B134" s="23" t="n"/>
      <c r="C134" s="24" t="n"/>
      <c r="D134" s="25">
        <f>IF(IFERROR(OR($C134&lt;1,$C134&lt;&gt;INT($C134),IPOTESI!$B$10&lt;&gt;"Ipotesi valide"),TRUE),"",ROUNDUP($C134/IPOTESI!$B$5,0))</f>
        <v/>
      </c>
      <c r="E134" s="20">
        <f>IF(IFERROR(OR($C134&lt;1,$C134&lt;&gt;INT($C134),IPOTESI!$B$10&lt;&gt;"Ipotesi valide"),TRUE),"",IPOTESI!$B$3)</f>
        <v/>
      </c>
      <c r="F134" s="20">
        <f>IF(IFERROR(OR($C134&lt;1,$C134&lt;&gt;INT($C134),IPOTESI!$B$10&lt;&gt;"Ipotesi valide"),TRUE),"",$C134*IPOTESI!$B$4)</f>
        <v/>
      </c>
      <c r="G134" s="20">
        <f>IF(IFERROR(OR($C134&lt;1,$C134&lt;&gt;INT($C134),IPOTESI!$B$10&lt;&gt;"Ipotesi valide"),TRUE),"",$D134*IPOTESI!$B$6)</f>
        <v/>
      </c>
      <c r="H134" s="20">
        <f>IF(IFERROR(OR($C134&lt;1,$C134&lt;&gt;INT($C134),IPOTESI!$B$10&lt;&gt;"Ipotesi valide"),TRUE),"",SUM($E134:$G134))</f>
        <v/>
      </c>
      <c r="I134" s="20">
        <f>IF($H134="","",$H134*IPOTESI!$B$7)</f>
        <v/>
      </c>
      <c r="J134" s="20">
        <f>IF($H134="","",$H134+$I134)</f>
        <v/>
      </c>
      <c r="K134" s="20">
        <f>IF(OR($J134="",$C134=""),"",IFERROR($J134/$C134,""))</f>
        <v/>
      </c>
      <c r="L134" s="20">
        <f>IF($J134="","",IPOTESI!$B$2-$J134)</f>
        <v/>
      </c>
      <c r="M134" s="9">
        <f>IF($J134="","",IF($J134&lt;=IPOTESI!$B$2,"Entro budget","Oltre budget"))</f>
        <v/>
      </c>
      <c r="N134" s="9">
        <f>IF($J134="","",IF($C134&lt;=IPOTESI!$B$8,"Entro capienza","Oltre capienza"))</f>
        <v/>
      </c>
      <c r="O134" s="22" t="n"/>
      <c r="P134" s="23" t="n"/>
    </row>
    <row r="135" ht="22" customHeight="1">
      <c r="A135" s="22" t="n"/>
      <c r="B135" s="23" t="n"/>
      <c r="C135" s="24" t="n"/>
      <c r="D135" s="26">
        <f>IF(IFERROR(OR($C135&lt;1,$C135&lt;&gt;INT($C135),IPOTESI!$B$10&lt;&gt;"Ipotesi valide"),TRUE),"",ROUNDUP($C135/IPOTESI!$B$5,0))</f>
        <v/>
      </c>
      <c r="E135" s="19">
        <f>IF(IFERROR(OR($C135&lt;1,$C135&lt;&gt;INT($C135),IPOTESI!$B$10&lt;&gt;"Ipotesi valide"),TRUE),"",IPOTESI!$B$3)</f>
        <v/>
      </c>
      <c r="F135" s="19">
        <f>IF(IFERROR(OR($C135&lt;1,$C135&lt;&gt;INT($C135),IPOTESI!$B$10&lt;&gt;"Ipotesi valide"),TRUE),"",$C135*IPOTESI!$B$4)</f>
        <v/>
      </c>
      <c r="G135" s="19">
        <f>IF(IFERROR(OR($C135&lt;1,$C135&lt;&gt;INT($C135),IPOTESI!$B$10&lt;&gt;"Ipotesi valide"),TRUE),"",$D135*IPOTESI!$B$6)</f>
        <v/>
      </c>
      <c r="H135" s="19">
        <f>IF(IFERROR(OR($C135&lt;1,$C135&lt;&gt;INT($C135),IPOTESI!$B$10&lt;&gt;"Ipotesi valide"),TRUE),"",SUM($E135:$G135))</f>
        <v/>
      </c>
      <c r="I135" s="19">
        <f>IF($H135="","",$H135*IPOTESI!$B$7)</f>
        <v/>
      </c>
      <c r="J135" s="19">
        <f>IF($H135="","",$H135+$I135)</f>
        <v/>
      </c>
      <c r="K135" s="19">
        <f>IF(OR($J135="",$C135=""),"",IFERROR($J135/$C135,""))</f>
        <v/>
      </c>
      <c r="L135" s="19">
        <f>IF($J135="","",IPOTESI!$B$2-$J135)</f>
        <v/>
      </c>
      <c r="M135" s="10">
        <f>IF($J135="","",IF($J135&lt;=IPOTESI!$B$2,"Entro budget","Oltre budget"))</f>
        <v/>
      </c>
      <c r="N135" s="10">
        <f>IF($J135="","",IF($C135&lt;=IPOTESI!$B$8,"Entro capienza","Oltre capienza"))</f>
        <v/>
      </c>
      <c r="O135" s="22" t="n"/>
      <c r="P135" s="23" t="n"/>
    </row>
    <row r="136" ht="22" customHeight="1">
      <c r="A136" s="22" t="n"/>
      <c r="B136" s="23" t="n"/>
      <c r="C136" s="24" t="n"/>
      <c r="D136" s="25">
        <f>IF(IFERROR(OR($C136&lt;1,$C136&lt;&gt;INT($C136),IPOTESI!$B$10&lt;&gt;"Ipotesi valide"),TRUE),"",ROUNDUP($C136/IPOTESI!$B$5,0))</f>
        <v/>
      </c>
      <c r="E136" s="20">
        <f>IF(IFERROR(OR($C136&lt;1,$C136&lt;&gt;INT($C136),IPOTESI!$B$10&lt;&gt;"Ipotesi valide"),TRUE),"",IPOTESI!$B$3)</f>
        <v/>
      </c>
      <c r="F136" s="20">
        <f>IF(IFERROR(OR($C136&lt;1,$C136&lt;&gt;INT($C136),IPOTESI!$B$10&lt;&gt;"Ipotesi valide"),TRUE),"",$C136*IPOTESI!$B$4)</f>
        <v/>
      </c>
      <c r="G136" s="20">
        <f>IF(IFERROR(OR($C136&lt;1,$C136&lt;&gt;INT($C136),IPOTESI!$B$10&lt;&gt;"Ipotesi valide"),TRUE),"",$D136*IPOTESI!$B$6)</f>
        <v/>
      </c>
      <c r="H136" s="20">
        <f>IF(IFERROR(OR($C136&lt;1,$C136&lt;&gt;INT($C136),IPOTESI!$B$10&lt;&gt;"Ipotesi valide"),TRUE),"",SUM($E136:$G136))</f>
        <v/>
      </c>
      <c r="I136" s="20">
        <f>IF($H136="","",$H136*IPOTESI!$B$7)</f>
        <v/>
      </c>
      <c r="J136" s="20">
        <f>IF($H136="","",$H136+$I136)</f>
        <v/>
      </c>
      <c r="K136" s="20">
        <f>IF(OR($J136="",$C136=""),"",IFERROR($J136/$C136,""))</f>
        <v/>
      </c>
      <c r="L136" s="20">
        <f>IF($J136="","",IPOTESI!$B$2-$J136)</f>
        <v/>
      </c>
      <c r="M136" s="9">
        <f>IF($J136="","",IF($J136&lt;=IPOTESI!$B$2,"Entro budget","Oltre budget"))</f>
        <v/>
      </c>
      <c r="N136" s="9">
        <f>IF($J136="","",IF($C136&lt;=IPOTESI!$B$8,"Entro capienza","Oltre capienza"))</f>
        <v/>
      </c>
      <c r="O136" s="22" t="n"/>
      <c r="P136" s="23" t="n"/>
    </row>
    <row r="137" ht="22" customHeight="1">
      <c r="A137" s="22" t="n"/>
      <c r="B137" s="23" t="n"/>
      <c r="C137" s="24" t="n"/>
      <c r="D137" s="26">
        <f>IF(IFERROR(OR($C137&lt;1,$C137&lt;&gt;INT($C137),IPOTESI!$B$10&lt;&gt;"Ipotesi valide"),TRUE),"",ROUNDUP($C137/IPOTESI!$B$5,0))</f>
        <v/>
      </c>
      <c r="E137" s="19">
        <f>IF(IFERROR(OR($C137&lt;1,$C137&lt;&gt;INT($C137),IPOTESI!$B$10&lt;&gt;"Ipotesi valide"),TRUE),"",IPOTESI!$B$3)</f>
        <v/>
      </c>
      <c r="F137" s="19">
        <f>IF(IFERROR(OR($C137&lt;1,$C137&lt;&gt;INT($C137),IPOTESI!$B$10&lt;&gt;"Ipotesi valide"),TRUE),"",$C137*IPOTESI!$B$4)</f>
        <v/>
      </c>
      <c r="G137" s="19">
        <f>IF(IFERROR(OR($C137&lt;1,$C137&lt;&gt;INT($C137),IPOTESI!$B$10&lt;&gt;"Ipotesi valide"),TRUE),"",$D137*IPOTESI!$B$6)</f>
        <v/>
      </c>
      <c r="H137" s="19">
        <f>IF(IFERROR(OR($C137&lt;1,$C137&lt;&gt;INT($C137),IPOTESI!$B$10&lt;&gt;"Ipotesi valide"),TRUE),"",SUM($E137:$G137))</f>
        <v/>
      </c>
      <c r="I137" s="19">
        <f>IF($H137="","",$H137*IPOTESI!$B$7)</f>
        <v/>
      </c>
      <c r="J137" s="19">
        <f>IF($H137="","",$H137+$I137)</f>
        <v/>
      </c>
      <c r="K137" s="19">
        <f>IF(OR($J137="",$C137=""),"",IFERROR($J137/$C137,""))</f>
        <v/>
      </c>
      <c r="L137" s="19">
        <f>IF($J137="","",IPOTESI!$B$2-$J137)</f>
        <v/>
      </c>
      <c r="M137" s="10">
        <f>IF($J137="","",IF($J137&lt;=IPOTESI!$B$2,"Entro budget","Oltre budget"))</f>
        <v/>
      </c>
      <c r="N137" s="10">
        <f>IF($J137="","",IF($C137&lt;=IPOTESI!$B$8,"Entro capienza","Oltre capienza"))</f>
        <v/>
      </c>
      <c r="O137" s="22" t="n"/>
      <c r="P137" s="23" t="n"/>
    </row>
    <row r="138" ht="22" customHeight="1">
      <c r="A138" s="22" t="n"/>
      <c r="B138" s="23" t="n"/>
      <c r="C138" s="24" t="n"/>
      <c r="D138" s="25">
        <f>IF(IFERROR(OR($C138&lt;1,$C138&lt;&gt;INT($C138),IPOTESI!$B$10&lt;&gt;"Ipotesi valide"),TRUE),"",ROUNDUP($C138/IPOTESI!$B$5,0))</f>
        <v/>
      </c>
      <c r="E138" s="20">
        <f>IF(IFERROR(OR($C138&lt;1,$C138&lt;&gt;INT($C138),IPOTESI!$B$10&lt;&gt;"Ipotesi valide"),TRUE),"",IPOTESI!$B$3)</f>
        <v/>
      </c>
      <c r="F138" s="20">
        <f>IF(IFERROR(OR($C138&lt;1,$C138&lt;&gt;INT($C138),IPOTESI!$B$10&lt;&gt;"Ipotesi valide"),TRUE),"",$C138*IPOTESI!$B$4)</f>
        <v/>
      </c>
      <c r="G138" s="20">
        <f>IF(IFERROR(OR($C138&lt;1,$C138&lt;&gt;INT($C138),IPOTESI!$B$10&lt;&gt;"Ipotesi valide"),TRUE),"",$D138*IPOTESI!$B$6)</f>
        <v/>
      </c>
      <c r="H138" s="20">
        <f>IF(IFERROR(OR($C138&lt;1,$C138&lt;&gt;INT($C138),IPOTESI!$B$10&lt;&gt;"Ipotesi valide"),TRUE),"",SUM($E138:$G138))</f>
        <v/>
      </c>
      <c r="I138" s="20">
        <f>IF($H138="","",$H138*IPOTESI!$B$7)</f>
        <v/>
      </c>
      <c r="J138" s="20">
        <f>IF($H138="","",$H138+$I138)</f>
        <v/>
      </c>
      <c r="K138" s="20">
        <f>IF(OR($J138="",$C138=""),"",IFERROR($J138/$C138,""))</f>
        <v/>
      </c>
      <c r="L138" s="20">
        <f>IF($J138="","",IPOTESI!$B$2-$J138)</f>
        <v/>
      </c>
      <c r="M138" s="9">
        <f>IF($J138="","",IF($J138&lt;=IPOTESI!$B$2,"Entro budget","Oltre budget"))</f>
        <v/>
      </c>
      <c r="N138" s="9">
        <f>IF($J138="","",IF($C138&lt;=IPOTESI!$B$8,"Entro capienza","Oltre capienza"))</f>
        <v/>
      </c>
      <c r="O138" s="22" t="n"/>
      <c r="P138" s="23" t="n"/>
    </row>
    <row r="139" ht="22" customHeight="1">
      <c r="A139" s="22" t="n"/>
      <c r="B139" s="23" t="n"/>
      <c r="C139" s="24" t="n"/>
      <c r="D139" s="26">
        <f>IF(IFERROR(OR($C139&lt;1,$C139&lt;&gt;INT($C139),IPOTESI!$B$10&lt;&gt;"Ipotesi valide"),TRUE),"",ROUNDUP($C139/IPOTESI!$B$5,0))</f>
        <v/>
      </c>
      <c r="E139" s="19">
        <f>IF(IFERROR(OR($C139&lt;1,$C139&lt;&gt;INT($C139),IPOTESI!$B$10&lt;&gt;"Ipotesi valide"),TRUE),"",IPOTESI!$B$3)</f>
        <v/>
      </c>
      <c r="F139" s="19">
        <f>IF(IFERROR(OR($C139&lt;1,$C139&lt;&gt;INT($C139),IPOTESI!$B$10&lt;&gt;"Ipotesi valide"),TRUE),"",$C139*IPOTESI!$B$4)</f>
        <v/>
      </c>
      <c r="G139" s="19">
        <f>IF(IFERROR(OR($C139&lt;1,$C139&lt;&gt;INT($C139),IPOTESI!$B$10&lt;&gt;"Ipotesi valide"),TRUE),"",$D139*IPOTESI!$B$6)</f>
        <v/>
      </c>
      <c r="H139" s="19">
        <f>IF(IFERROR(OR($C139&lt;1,$C139&lt;&gt;INT($C139),IPOTESI!$B$10&lt;&gt;"Ipotesi valide"),TRUE),"",SUM($E139:$G139))</f>
        <v/>
      </c>
      <c r="I139" s="19">
        <f>IF($H139="","",$H139*IPOTESI!$B$7)</f>
        <v/>
      </c>
      <c r="J139" s="19">
        <f>IF($H139="","",$H139+$I139)</f>
        <v/>
      </c>
      <c r="K139" s="19">
        <f>IF(OR($J139="",$C139=""),"",IFERROR($J139/$C139,""))</f>
        <v/>
      </c>
      <c r="L139" s="19">
        <f>IF($J139="","",IPOTESI!$B$2-$J139)</f>
        <v/>
      </c>
      <c r="M139" s="10">
        <f>IF($J139="","",IF($J139&lt;=IPOTESI!$B$2,"Entro budget","Oltre budget"))</f>
        <v/>
      </c>
      <c r="N139" s="10">
        <f>IF($J139="","",IF($C139&lt;=IPOTESI!$B$8,"Entro capienza","Oltre capienza"))</f>
        <v/>
      </c>
      <c r="O139" s="22" t="n"/>
      <c r="P139" s="23" t="n"/>
    </row>
    <row r="140" ht="22" customHeight="1">
      <c r="A140" s="22" t="n"/>
      <c r="B140" s="23" t="n"/>
      <c r="C140" s="24" t="n"/>
      <c r="D140" s="25">
        <f>IF(IFERROR(OR($C140&lt;1,$C140&lt;&gt;INT($C140),IPOTESI!$B$10&lt;&gt;"Ipotesi valide"),TRUE),"",ROUNDUP($C140/IPOTESI!$B$5,0))</f>
        <v/>
      </c>
      <c r="E140" s="20">
        <f>IF(IFERROR(OR($C140&lt;1,$C140&lt;&gt;INT($C140),IPOTESI!$B$10&lt;&gt;"Ipotesi valide"),TRUE),"",IPOTESI!$B$3)</f>
        <v/>
      </c>
      <c r="F140" s="20">
        <f>IF(IFERROR(OR($C140&lt;1,$C140&lt;&gt;INT($C140),IPOTESI!$B$10&lt;&gt;"Ipotesi valide"),TRUE),"",$C140*IPOTESI!$B$4)</f>
        <v/>
      </c>
      <c r="G140" s="20">
        <f>IF(IFERROR(OR($C140&lt;1,$C140&lt;&gt;INT($C140),IPOTESI!$B$10&lt;&gt;"Ipotesi valide"),TRUE),"",$D140*IPOTESI!$B$6)</f>
        <v/>
      </c>
      <c r="H140" s="20">
        <f>IF(IFERROR(OR($C140&lt;1,$C140&lt;&gt;INT($C140),IPOTESI!$B$10&lt;&gt;"Ipotesi valide"),TRUE),"",SUM($E140:$G140))</f>
        <v/>
      </c>
      <c r="I140" s="20">
        <f>IF($H140="","",$H140*IPOTESI!$B$7)</f>
        <v/>
      </c>
      <c r="J140" s="20">
        <f>IF($H140="","",$H140+$I140)</f>
        <v/>
      </c>
      <c r="K140" s="20">
        <f>IF(OR($J140="",$C140=""),"",IFERROR($J140/$C140,""))</f>
        <v/>
      </c>
      <c r="L140" s="20">
        <f>IF($J140="","",IPOTESI!$B$2-$J140)</f>
        <v/>
      </c>
      <c r="M140" s="9">
        <f>IF($J140="","",IF($J140&lt;=IPOTESI!$B$2,"Entro budget","Oltre budget"))</f>
        <v/>
      </c>
      <c r="N140" s="9">
        <f>IF($J140="","",IF($C140&lt;=IPOTESI!$B$8,"Entro capienza","Oltre capienza"))</f>
        <v/>
      </c>
      <c r="O140" s="22" t="n"/>
      <c r="P140" s="23" t="n"/>
    </row>
    <row r="141" ht="22" customHeight="1">
      <c r="A141" s="22" t="n"/>
      <c r="B141" s="23" t="n"/>
      <c r="C141" s="24" t="n"/>
      <c r="D141" s="26">
        <f>IF(IFERROR(OR($C141&lt;1,$C141&lt;&gt;INT($C141),IPOTESI!$B$10&lt;&gt;"Ipotesi valide"),TRUE),"",ROUNDUP($C141/IPOTESI!$B$5,0))</f>
        <v/>
      </c>
      <c r="E141" s="19">
        <f>IF(IFERROR(OR($C141&lt;1,$C141&lt;&gt;INT($C141),IPOTESI!$B$10&lt;&gt;"Ipotesi valide"),TRUE),"",IPOTESI!$B$3)</f>
        <v/>
      </c>
      <c r="F141" s="19">
        <f>IF(IFERROR(OR($C141&lt;1,$C141&lt;&gt;INT($C141),IPOTESI!$B$10&lt;&gt;"Ipotesi valide"),TRUE),"",$C141*IPOTESI!$B$4)</f>
        <v/>
      </c>
      <c r="G141" s="19">
        <f>IF(IFERROR(OR($C141&lt;1,$C141&lt;&gt;INT($C141),IPOTESI!$B$10&lt;&gt;"Ipotesi valide"),TRUE),"",$D141*IPOTESI!$B$6)</f>
        <v/>
      </c>
      <c r="H141" s="19">
        <f>IF(IFERROR(OR($C141&lt;1,$C141&lt;&gt;INT($C141),IPOTESI!$B$10&lt;&gt;"Ipotesi valide"),TRUE),"",SUM($E141:$G141))</f>
        <v/>
      </c>
      <c r="I141" s="19">
        <f>IF($H141="","",$H141*IPOTESI!$B$7)</f>
        <v/>
      </c>
      <c r="J141" s="19">
        <f>IF($H141="","",$H141+$I141)</f>
        <v/>
      </c>
      <c r="K141" s="19">
        <f>IF(OR($J141="",$C141=""),"",IFERROR($J141/$C141,""))</f>
        <v/>
      </c>
      <c r="L141" s="19">
        <f>IF($J141="","",IPOTESI!$B$2-$J141)</f>
        <v/>
      </c>
      <c r="M141" s="10">
        <f>IF($J141="","",IF($J141&lt;=IPOTESI!$B$2,"Entro budget","Oltre budget"))</f>
        <v/>
      </c>
      <c r="N141" s="10">
        <f>IF($J141="","",IF($C141&lt;=IPOTESI!$B$8,"Entro capienza","Oltre capienza"))</f>
        <v/>
      </c>
      <c r="O141" s="22" t="n"/>
      <c r="P141" s="23" t="n"/>
    </row>
    <row r="142" ht="22" customHeight="1">
      <c r="A142" s="22" t="n"/>
      <c r="B142" s="23" t="n"/>
      <c r="C142" s="24" t="n"/>
      <c r="D142" s="25">
        <f>IF(IFERROR(OR($C142&lt;1,$C142&lt;&gt;INT($C142),IPOTESI!$B$10&lt;&gt;"Ipotesi valide"),TRUE),"",ROUNDUP($C142/IPOTESI!$B$5,0))</f>
        <v/>
      </c>
      <c r="E142" s="20">
        <f>IF(IFERROR(OR($C142&lt;1,$C142&lt;&gt;INT($C142),IPOTESI!$B$10&lt;&gt;"Ipotesi valide"),TRUE),"",IPOTESI!$B$3)</f>
        <v/>
      </c>
      <c r="F142" s="20">
        <f>IF(IFERROR(OR($C142&lt;1,$C142&lt;&gt;INT($C142),IPOTESI!$B$10&lt;&gt;"Ipotesi valide"),TRUE),"",$C142*IPOTESI!$B$4)</f>
        <v/>
      </c>
      <c r="G142" s="20">
        <f>IF(IFERROR(OR($C142&lt;1,$C142&lt;&gt;INT($C142),IPOTESI!$B$10&lt;&gt;"Ipotesi valide"),TRUE),"",$D142*IPOTESI!$B$6)</f>
        <v/>
      </c>
      <c r="H142" s="20">
        <f>IF(IFERROR(OR($C142&lt;1,$C142&lt;&gt;INT($C142),IPOTESI!$B$10&lt;&gt;"Ipotesi valide"),TRUE),"",SUM($E142:$G142))</f>
        <v/>
      </c>
      <c r="I142" s="20">
        <f>IF($H142="","",$H142*IPOTESI!$B$7)</f>
        <v/>
      </c>
      <c r="J142" s="20">
        <f>IF($H142="","",$H142+$I142)</f>
        <v/>
      </c>
      <c r="K142" s="20">
        <f>IF(OR($J142="",$C142=""),"",IFERROR($J142/$C142,""))</f>
        <v/>
      </c>
      <c r="L142" s="20">
        <f>IF($J142="","",IPOTESI!$B$2-$J142)</f>
        <v/>
      </c>
      <c r="M142" s="9">
        <f>IF($J142="","",IF($J142&lt;=IPOTESI!$B$2,"Entro budget","Oltre budget"))</f>
        <v/>
      </c>
      <c r="N142" s="9">
        <f>IF($J142="","",IF($C142&lt;=IPOTESI!$B$8,"Entro capienza","Oltre capienza"))</f>
        <v/>
      </c>
      <c r="O142" s="22" t="n"/>
      <c r="P142" s="23" t="n"/>
    </row>
    <row r="143" ht="22" customHeight="1">
      <c r="A143" s="22" t="n"/>
      <c r="B143" s="23" t="n"/>
      <c r="C143" s="24" t="n"/>
      <c r="D143" s="26">
        <f>IF(IFERROR(OR($C143&lt;1,$C143&lt;&gt;INT($C143),IPOTESI!$B$10&lt;&gt;"Ipotesi valide"),TRUE),"",ROUNDUP($C143/IPOTESI!$B$5,0))</f>
        <v/>
      </c>
      <c r="E143" s="19">
        <f>IF(IFERROR(OR($C143&lt;1,$C143&lt;&gt;INT($C143),IPOTESI!$B$10&lt;&gt;"Ipotesi valide"),TRUE),"",IPOTESI!$B$3)</f>
        <v/>
      </c>
      <c r="F143" s="19">
        <f>IF(IFERROR(OR($C143&lt;1,$C143&lt;&gt;INT($C143),IPOTESI!$B$10&lt;&gt;"Ipotesi valide"),TRUE),"",$C143*IPOTESI!$B$4)</f>
        <v/>
      </c>
      <c r="G143" s="19">
        <f>IF(IFERROR(OR($C143&lt;1,$C143&lt;&gt;INT($C143),IPOTESI!$B$10&lt;&gt;"Ipotesi valide"),TRUE),"",$D143*IPOTESI!$B$6)</f>
        <v/>
      </c>
      <c r="H143" s="19">
        <f>IF(IFERROR(OR($C143&lt;1,$C143&lt;&gt;INT($C143),IPOTESI!$B$10&lt;&gt;"Ipotesi valide"),TRUE),"",SUM($E143:$G143))</f>
        <v/>
      </c>
      <c r="I143" s="19">
        <f>IF($H143="","",$H143*IPOTESI!$B$7)</f>
        <v/>
      </c>
      <c r="J143" s="19">
        <f>IF($H143="","",$H143+$I143)</f>
        <v/>
      </c>
      <c r="K143" s="19">
        <f>IF(OR($J143="",$C143=""),"",IFERROR($J143/$C143,""))</f>
        <v/>
      </c>
      <c r="L143" s="19">
        <f>IF($J143="","",IPOTESI!$B$2-$J143)</f>
        <v/>
      </c>
      <c r="M143" s="10">
        <f>IF($J143="","",IF($J143&lt;=IPOTESI!$B$2,"Entro budget","Oltre budget"))</f>
        <v/>
      </c>
      <c r="N143" s="10">
        <f>IF($J143="","",IF($C143&lt;=IPOTESI!$B$8,"Entro capienza","Oltre capienza"))</f>
        <v/>
      </c>
      <c r="O143" s="22" t="n"/>
      <c r="P143" s="23" t="n"/>
    </row>
    <row r="144" ht="22" customHeight="1">
      <c r="A144" s="22" t="n"/>
      <c r="B144" s="23" t="n"/>
      <c r="C144" s="24" t="n"/>
      <c r="D144" s="25">
        <f>IF(IFERROR(OR($C144&lt;1,$C144&lt;&gt;INT($C144),IPOTESI!$B$10&lt;&gt;"Ipotesi valide"),TRUE),"",ROUNDUP($C144/IPOTESI!$B$5,0))</f>
        <v/>
      </c>
      <c r="E144" s="20">
        <f>IF(IFERROR(OR($C144&lt;1,$C144&lt;&gt;INT($C144),IPOTESI!$B$10&lt;&gt;"Ipotesi valide"),TRUE),"",IPOTESI!$B$3)</f>
        <v/>
      </c>
      <c r="F144" s="20">
        <f>IF(IFERROR(OR($C144&lt;1,$C144&lt;&gt;INT($C144),IPOTESI!$B$10&lt;&gt;"Ipotesi valide"),TRUE),"",$C144*IPOTESI!$B$4)</f>
        <v/>
      </c>
      <c r="G144" s="20">
        <f>IF(IFERROR(OR($C144&lt;1,$C144&lt;&gt;INT($C144),IPOTESI!$B$10&lt;&gt;"Ipotesi valide"),TRUE),"",$D144*IPOTESI!$B$6)</f>
        <v/>
      </c>
      <c r="H144" s="20">
        <f>IF(IFERROR(OR($C144&lt;1,$C144&lt;&gt;INT($C144),IPOTESI!$B$10&lt;&gt;"Ipotesi valide"),TRUE),"",SUM($E144:$G144))</f>
        <v/>
      </c>
      <c r="I144" s="20">
        <f>IF($H144="","",$H144*IPOTESI!$B$7)</f>
        <v/>
      </c>
      <c r="J144" s="20">
        <f>IF($H144="","",$H144+$I144)</f>
        <v/>
      </c>
      <c r="K144" s="20">
        <f>IF(OR($J144="",$C144=""),"",IFERROR($J144/$C144,""))</f>
        <v/>
      </c>
      <c r="L144" s="20">
        <f>IF($J144="","",IPOTESI!$B$2-$J144)</f>
        <v/>
      </c>
      <c r="M144" s="9">
        <f>IF($J144="","",IF($J144&lt;=IPOTESI!$B$2,"Entro budget","Oltre budget"))</f>
        <v/>
      </c>
      <c r="N144" s="9">
        <f>IF($J144="","",IF($C144&lt;=IPOTESI!$B$8,"Entro capienza","Oltre capienza"))</f>
        <v/>
      </c>
      <c r="O144" s="22" t="n"/>
      <c r="P144" s="23" t="n"/>
    </row>
    <row r="145" ht="22" customHeight="1">
      <c r="A145" s="22" t="n"/>
      <c r="B145" s="23" t="n"/>
      <c r="C145" s="24" t="n"/>
      <c r="D145" s="26">
        <f>IF(IFERROR(OR($C145&lt;1,$C145&lt;&gt;INT($C145),IPOTESI!$B$10&lt;&gt;"Ipotesi valide"),TRUE),"",ROUNDUP($C145/IPOTESI!$B$5,0))</f>
        <v/>
      </c>
      <c r="E145" s="19">
        <f>IF(IFERROR(OR($C145&lt;1,$C145&lt;&gt;INT($C145),IPOTESI!$B$10&lt;&gt;"Ipotesi valide"),TRUE),"",IPOTESI!$B$3)</f>
        <v/>
      </c>
      <c r="F145" s="19">
        <f>IF(IFERROR(OR($C145&lt;1,$C145&lt;&gt;INT($C145),IPOTESI!$B$10&lt;&gt;"Ipotesi valide"),TRUE),"",$C145*IPOTESI!$B$4)</f>
        <v/>
      </c>
      <c r="G145" s="19">
        <f>IF(IFERROR(OR($C145&lt;1,$C145&lt;&gt;INT($C145),IPOTESI!$B$10&lt;&gt;"Ipotesi valide"),TRUE),"",$D145*IPOTESI!$B$6)</f>
        <v/>
      </c>
      <c r="H145" s="19">
        <f>IF(IFERROR(OR($C145&lt;1,$C145&lt;&gt;INT($C145),IPOTESI!$B$10&lt;&gt;"Ipotesi valide"),TRUE),"",SUM($E145:$G145))</f>
        <v/>
      </c>
      <c r="I145" s="19">
        <f>IF($H145="","",$H145*IPOTESI!$B$7)</f>
        <v/>
      </c>
      <c r="J145" s="19">
        <f>IF($H145="","",$H145+$I145)</f>
        <v/>
      </c>
      <c r="K145" s="19">
        <f>IF(OR($J145="",$C145=""),"",IFERROR($J145/$C145,""))</f>
        <v/>
      </c>
      <c r="L145" s="19">
        <f>IF($J145="","",IPOTESI!$B$2-$J145)</f>
        <v/>
      </c>
      <c r="M145" s="10">
        <f>IF($J145="","",IF($J145&lt;=IPOTESI!$B$2,"Entro budget","Oltre budget"))</f>
        <v/>
      </c>
      <c r="N145" s="10">
        <f>IF($J145="","",IF($C145&lt;=IPOTESI!$B$8,"Entro capienza","Oltre capienza"))</f>
        <v/>
      </c>
      <c r="O145" s="22" t="n"/>
      <c r="P145" s="23" t="n"/>
    </row>
    <row r="146" ht="22" customHeight="1">
      <c r="A146" s="22" t="n"/>
      <c r="B146" s="23" t="n"/>
      <c r="C146" s="24" t="n"/>
      <c r="D146" s="25">
        <f>IF(IFERROR(OR($C146&lt;1,$C146&lt;&gt;INT($C146),IPOTESI!$B$10&lt;&gt;"Ipotesi valide"),TRUE),"",ROUNDUP($C146/IPOTESI!$B$5,0))</f>
        <v/>
      </c>
      <c r="E146" s="20">
        <f>IF(IFERROR(OR($C146&lt;1,$C146&lt;&gt;INT($C146),IPOTESI!$B$10&lt;&gt;"Ipotesi valide"),TRUE),"",IPOTESI!$B$3)</f>
        <v/>
      </c>
      <c r="F146" s="20">
        <f>IF(IFERROR(OR($C146&lt;1,$C146&lt;&gt;INT($C146),IPOTESI!$B$10&lt;&gt;"Ipotesi valide"),TRUE),"",$C146*IPOTESI!$B$4)</f>
        <v/>
      </c>
      <c r="G146" s="20">
        <f>IF(IFERROR(OR($C146&lt;1,$C146&lt;&gt;INT($C146),IPOTESI!$B$10&lt;&gt;"Ipotesi valide"),TRUE),"",$D146*IPOTESI!$B$6)</f>
        <v/>
      </c>
      <c r="H146" s="20">
        <f>IF(IFERROR(OR($C146&lt;1,$C146&lt;&gt;INT($C146),IPOTESI!$B$10&lt;&gt;"Ipotesi valide"),TRUE),"",SUM($E146:$G146))</f>
        <v/>
      </c>
      <c r="I146" s="20">
        <f>IF($H146="","",$H146*IPOTESI!$B$7)</f>
        <v/>
      </c>
      <c r="J146" s="20">
        <f>IF($H146="","",$H146+$I146)</f>
        <v/>
      </c>
      <c r="K146" s="20">
        <f>IF(OR($J146="",$C146=""),"",IFERROR($J146/$C146,""))</f>
        <v/>
      </c>
      <c r="L146" s="20">
        <f>IF($J146="","",IPOTESI!$B$2-$J146)</f>
        <v/>
      </c>
      <c r="M146" s="9">
        <f>IF($J146="","",IF($J146&lt;=IPOTESI!$B$2,"Entro budget","Oltre budget"))</f>
        <v/>
      </c>
      <c r="N146" s="9">
        <f>IF($J146="","",IF($C146&lt;=IPOTESI!$B$8,"Entro capienza","Oltre capienza"))</f>
        <v/>
      </c>
      <c r="O146" s="22" t="n"/>
      <c r="P146" s="23" t="n"/>
    </row>
    <row r="147" ht="22" customHeight="1">
      <c r="A147" s="22" t="n"/>
      <c r="B147" s="23" t="n"/>
      <c r="C147" s="24" t="n"/>
      <c r="D147" s="26">
        <f>IF(IFERROR(OR($C147&lt;1,$C147&lt;&gt;INT($C147),IPOTESI!$B$10&lt;&gt;"Ipotesi valide"),TRUE),"",ROUNDUP($C147/IPOTESI!$B$5,0))</f>
        <v/>
      </c>
      <c r="E147" s="19">
        <f>IF(IFERROR(OR($C147&lt;1,$C147&lt;&gt;INT($C147),IPOTESI!$B$10&lt;&gt;"Ipotesi valide"),TRUE),"",IPOTESI!$B$3)</f>
        <v/>
      </c>
      <c r="F147" s="19">
        <f>IF(IFERROR(OR($C147&lt;1,$C147&lt;&gt;INT($C147),IPOTESI!$B$10&lt;&gt;"Ipotesi valide"),TRUE),"",$C147*IPOTESI!$B$4)</f>
        <v/>
      </c>
      <c r="G147" s="19">
        <f>IF(IFERROR(OR($C147&lt;1,$C147&lt;&gt;INT($C147),IPOTESI!$B$10&lt;&gt;"Ipotesi valide"),TRUE),"",$D147*IPOTESI!$B$6)</f>
        <v/>
      </c>
      <c r="H147" s="19">
        <f>IF(IFERROR(OR($C147&lt;1,$C147&lt;&gt;INT($C147),IPOTESI!$B$10&lt;&gt;"Ipotesi valide"),TRUE),"",SUM($E147:$G147))</f>
        <v/>
      </c>
      <c r="I147" s="19">
        <f>IF($H147="","",$H147*IPOTESI!$B$7)</f>
        <v/>
      </c>
      <c r="J147" s="19">
        <f>IF($H147="","",$H147+$I147)</f>
        <v/>
      </c>
      <c r="K147" s="19">
        <f>IF(OR($J147="",$C147=""),"",IFERROR($J147/$C147,""))</f>
        <v/>
      </c>
      <c r="L147" s="19">
        <f>IF($J147="","",IPOTESI!$B$2-$J147)</f>
        <v/>
      </c>
      <c r="M147" s="10">
        <f>IF($J147="","",IF($J147&lt;=IPOTESI!$B$2,"Entro budget","Oltre budget"))</f>
        <v/>
      </c>
      <c r="N147" s="10">
        <f>IF($J147="","",IF($C147&lt;=IPOTESI!$B$8,"Entro capienza","Oltre capienza"))</f>
        <v/>
      </c>
      <c r="O147" s="22" t="n"/>
      <c r="P147" s="23" t="n"/>
    </row>
    <row r="148" ht="22" customHeight="1">
      <c r="A148" s="22" t="n"/>
      <c r="B148" s="23" t="n"/>
      <c r="C148" s="24" t="n"/>
      <c r="D148" s="25">
        <f>IF(IFERROR(OR($C148&lt;1,$C148&lt;&gt;INT($C148),IPOTESI!$B$10&lt;&gt;"Ipotesi valide"),TRUE),"",ROUNDUP($C148/IPOTESI!$B$5,0))</f>
        <v/>
      </c>
      <c r="E148" s="20">
        <f>IF(IFERROR(OR($C148&lt;1,$C148&lt;&gt;INT($C148),IPOTESI!$B$10&lt;&gt;"Ipotesi valide"),TRUE),"",IPOTESI!$B$3)</f>
        <v/>
      </c>
      <c r="F148" s="20">
        <f>IF(IFERROR(OR($C148&lt;1,$C148&lt;&gt;INT($C148),IPOTESI!$B$10&lt;&gt;"Ipotesi valide"),TRUE),"",$C148*IPOTESI!$B$4)</f>
        <v/>
      </c>
      <c r="G148" s="20">
        <f>IF(IFERROR(OR($C148&lt;1,$C148&lt;&gt;INT($C148),IPOTESI!$B$10&lt;&gt;"Ipotesi valide"),TRUE),"",$D148*IPOTESI!$B$6)</f>
        <v/>
      </c>
      <c r="H148" s="20">
        <f>IF(IFERROR(OR($C148&lt;1,$C148&lt;&gt;INT($C148),IPOTESI!$B$10&lt;&gt;"Ipotesi valide"),TRUE),"",SUM($E148:$G148))</f>
        <v/>
      </c>
      <c r="I148" s="20">
        <f>IF($H148="","",$H148*IPOTESI!$B$7)</f>
        <v/>
      </c>
      <c r="J148" s="20">
        <f>IF($H148="","",$H148+$I148)</f>
        <v/>
      </c>
      <c r="K148" s="20">
        <f>IF(OR($J148="",$C148=""),"",IFERROR($J148/$C148,""))</f>
        <v/>
      </c>
      <c r="L148" s="20">
        <f>IF($J148="","",IPOTESI!$B$2-$J148)</f>
        <v/>
      </c>
      <c r="M148" s="9">
        <f>IF($J148="","",IF($J148&lt;=IPOTESI!$B$2,"Entro budget","Oltre budget"))</f>
        <v/>
      </c>
      <c r="N148" s="9">
        <f>IF($J148="","",IF($C148&lt;=IPOTESI!$B$8,"Entro capienza","Oltre capienza"))</f>
        <v/>
      </c>
      <c r="O148" s="22" t="n"/>
      <c r="P148" s="23" t="n"/>
    </row>
    <row r="149" ht="22" customHeight="1">
      <c r="A149" s="22" t="n"/>
      <c r="B149" s="23" t="n"/>
      <c r="C149" s="24" t="n"/>
      <c r="D149" s="26">
        <f>IF(IFERROR(OR($C149&lt;1,$C149&lt;&gt;INT($C149),IPOTESI!$B$10&lt;&gt;"Ipotesi valide"),TRUE),"",ROUNDUP($C149/IPOTESI!$B$5,0))</f>
        <v/>
      </c>
      <c r="E149" s="19">
        <f>IF(IFERROR(OR($C149&lt;1,$C149&lt;&gt;INT($C149),IPOTESI!$B$10&lt;&gt;"Ipotesi valide"),TRUE),"",IPOTESI!$B$3)</f>
        <v/>
      </c>
      <c r="F149" s="19">
        <f>IF(IFERROR(OR($C149&lt;1,$C149&lt;&gt;INT($C149),IPOTESI!$B$10&lt;&gt;"Ipotesi valide"),TRUE),"",$C149*IPOTESI!$B$4)</f>
        <v/>
      </c>
      <c r="G149" s="19">
        <f>IF(IFERROR(OR($C149&lt;1,$C149&lt;&gt;INT($C149),IPOTESI!$B$10&lt;&gt;"Ipotesi valide"),TRUE),"",$D149*IPOTESI!$B$6)</f>
        <v/>
      </c>
      <c r="H149" s="19">
        <f>IF(IFERROR(OR($C149&lt;1,$C149&lt;&gt;INT($C149),IPOTESI!$B$10&lt;&gt;"Ipotesi valide"),TRUE),"",SUM($E149:$G149))</f>
        <v/>
      </c>
      <c r="I149" s="19">
        <f>IF($H149="","",$H149*IPOTESI!$B$7)</f>
        <v/>
      </c>
      <c r="J149" s="19">
        <f>IF($H149="","",$H149+$I149)</f>
        <v/>
      </c>
      <c r="K149" s="19">
        <f>IF(OR($J149="",$C149=""),"",IFERROR($J149/$C149,""))</f>
        <v/>
      </c>
      <c r="L149" s="19">
        <f>IF($J149="","",IPOTESI!$B$2-$J149)</f>
        <v/>
      </c>
      <c r="M149" s="10">
        <f>IF($J149="","",IF($J149&lt;=IPOTESI!$B$2,"Entro budget","Oltre budget"))</f>
        <v/>
      </c>
      <c r="N149" s="10">
        <f>IF($J149="","",IF($C149&lt;=IPOTESI!$B$8,"Entro capienza","Oltre capienza"))</f>
        <v/>
      </c>
      <c r="O149" s="22" t="n"/>
      <c r="P149" s="23" t="n"/>
    </row>
    <row r="150" ht="22" customHeight="1">
      <c r="A150" s="22" t="n"/>
      <c r="B150" s="23" t="n"/>
      <c r="C150" s="24" t="n"/>
      <c r="D150" s="25">
        <f>IF(IFERROR(OR($C150&lt;1,$C150&lt;&gt;INT($C150),IPOTESI!$B$10&lt;&gt;"Ipotesi valide"),TRUE),"",ROUNDUP($C150/IPOTESI!$B$5,0))</f>
        <v/>
      </c>
      <c r="E150" s="20">
        <f>IF(IFERROR(OR($C150&lt;1,$C150&lt;&gt;INT($C150),IPOTESI!$B$10&lt;&gt;"Ipotesi valide"),TRUE),"",IPOTESI!$B$3)</f>
        <v/>
      </c>
      <c r="F150" s="20">
        <f>IF(IFERROR(OR($C150&lt;1,$C150&lt;&gt;INT($C150),IPOTESI!$B$10&lt;&gt;"Ipotesi valide"),TRUE),"",$C150*IPOTESI!$B$4)</f>
        <v/>
      </c>
      <c r="G150" s="20">
        <f>IF(IFERROR(OR($C150&lt;1,$C150&lt;&gt;INT($C150),IPOTESI!$B$10&lt;&gt;"Ipotesi valide"),TRUE),"",$D150*IPOTESI!$B$6)</f>
        <v/>
      </c>
      <c r="H150" s="20">
        <f>IF(IFERROR(OR($C150&lt;1,$C150&lt;&gt;INT($C150),IPOTESI!$B$10&lt;&gt;"Ipotesi valide"),TRUE),"",SUM($E150:$G150))</f>
        <v/>
      </c>
      <c r="I150" s="20">
        <f>IF($H150="","",$H150*IPOTESI!$B$7)</f>
        <v/>
      </c>
      <c r="J150" s="20">
        <f>IF($H150="","",$H150+$I150)</f>
        <v/>
      </c>
      <c r="K150" s="20">
        <f>IF(OR($J150="",$C150=""),"",IFERROR($J150/$C150,""))</f>
        <v/>
      </c>
      <c r="L150" s="20">
        <f>IF($J150="","",IPOTESI!$B$2-$J150)</f>
        <v/>
      </c>
      <c r="M150" s="9">
        <f>IF($J150="","",IF($J150&lt;=IPOTESI!$B$2,"Entro budget","Oltre budget"))</f>
        <v/>
      </c>
      <c r="N150" s="9">
        <f>IF($J150="","",IF($C150&lt;=IPOTESI!$B$8,"Entro capienza","Oltre capienza"))</f>
        <v/>
      </c>
      <c r="O150" s="22" t="n"/>
      <c r="P150" s="23" t="n"/>
    </row>
    <row r="151" ht="22" customHeight="1">
      <c r="A151" s="22" t="n"/>
      <c r="B151" s="23" t="n"/>
      <c r="C151" s="24" t="n"/>
      <c r="D151" s="26">
        <f>IF(IFERROR(OR($C151&lt;1,$C151&lt;&gt;INT($C151),IPOTESI!$B$10&lt;&gt;"Ipotesi valide"),TRUE),"",ROUNDUP($C151/IPOTESI!$B$5,0))</f>
        <v/>
      </c>
      <c r="E151" s="19">
        <f>IF(IFERROR(OR($C151&lt;1,$C151&lt;&gt;INT($C151),IPOTESI!$B$10&lt;&gt;"Ipotesi valide"),TRUE),"",IPOTESI!$B$3)</f>
        <v/>
      </c>
      <c r="F151" s="19">
        <f>IF(IFERROR(OR($C151&lt;1,$C151&lt;&gt;INT($C151),IPOTESI!$B$10&lt;&gt;"Ipotesi valide"),TRUE),"",$C151*IPOTESI!$B$4)</f>
        <v/>
      </c>
      <c r="G151" s="19">
        <f>IF(IFERROR(OR($C151&lt;1,$C151&lt;&gt;INT($C151),IPOTESI!$B$10&lt;&gt;"Ipotesi valide"),TRUE),"",$D151*IPOTESI!$B$6)</f>
        <v/>
      </c>
      <c r="H151" s="19">
        <f>IF(IFERROR(OR($C151&lt;1,$C151&lt;&gt;INT($C151),IPOTESI!$B$10&lt;&gt;"Ipotesi valide"),TRUE),"",SUM($E151:$G151))</f>
        <v/>
      </c>
      <c r="I151" s="19">
        <f>IF($H151="","",$H151*IPOTESI!$B$7)</f>
        <v/>
      </c>
      <c r="J151" s="19">
        <f>IF($H151="","",$H151+$I151)</f>
        <v/>
      </c>
      <c r="K151" s="19">
        <f>IF(OR($J151="",$C151=""),"",IFERROR($J151/$C151,""))</f>
        <v/>
      </c>
      <c r="L151" s="19">
        <f>IF($J151="","",IPOTESI!$B$2-$J151)</f>
        <v/>
      </c>
      <c r="M151" s="10">
        <f>IF($J151="","",IF($J151&lt;=IPOTESI!$B$2,"Entro budget","Oltre budget"))</f>
        <v/>
      </c>
      <c r="N151" s="10">
        <f>IF($J151="","",IF($C151&lt;=IPOTESI!$B$8,"Entro capienza","Oltre capienza"))</f>
        <v/>
      </c>
      <c r="O151" s="22" t="n"/>
      <c r="P151" s="23" t="n"/>
    </row>
  </sheetData>
  <autoFilter ref="A1:P151"/>
  <conditionalFormatting sqref="C2:C151">
    <cfRule type="expression" priority="1" dxfId="1">
      <formula>AND(C2&lt;&gt;"",IFERROR(OR(NOT(ISNUMBER(C2)),C2&lt;1,C2&lt;&gt;INT(C2)),TRUE))</formula>
    </cfRule>
  </conditionalFormatting>
  <conditionalFormatting sqref="L2:L151">
    <cfRule type="expression" priority="2" dxfId="1">
      <formula>AND(ISNUMBER(L2),L2&lt;0)</formula>
    </cfRule>
    <cfRule type="expression" priority="3" dxfId="0">
      <formula>AND(ISNUMBER(L2),L2&gt;=0)</formula>
    </cfRule>
  </conditionalFormatting>
  <conditionalFormatting sqref="M2:M151">
    <cfRule type="expression" priority="4" dxfId="0">
      <formula>M2="Entro budget"</formula>
    </cfRule>
    <cfRule type="expression" priority="5" dxfId="1">
      <formula>M2="Oltre budget"</formula>
    </cfRule>
  </conditionalFormatting>
  <conditionalFormatting sqref="N2:N151">
    <cfRule type="expression" priority="6" dxfId="0">
      <formula>N2="Entro capienza"</formula>
    </cfRule>
    <cfRule type="expression" priority="7" dxfId="1">
      <formula>N2="Oltre capienza"</formula>
    </cfRule>
  </conditionalFormatting>
  <conditionalFormatting sqref="A2:P151">
    <cfRule type="expression" priority="8" dxfId="3">
      <formula>$O2="Sì"</formula>
    </cfRule>
  </conditionalFormatting>
  <dataValidations count="2">
    <dataValidation sqref="C2:C151" showDropDown="0" showInputMessage="1" showErrorMessage="1" allowBlank="0" errorTitle="Presenze non valide" error="Inserire un numero intero di persone maggiore di zero e non superiore a 5.000." promptTitle="Presenze previste" prompt="Inserire un numero intero; è possibile superare la capienza per simulare l’avviso." type="whole" operator="between">
      <formula1>1</formula1>
      <formula2>5000</formula2>
    </dataValidation>
    <dataValidation sqref="O2:O151" showDropDown="0" showInputMessage="1" showErrorMessage="1" allowBlank="0" errorTitle="Scelta non valida" error="Scegliere Sì, No oppure lasciare la cella vuota." promptTitle="Selezione scenario" prompt="Impostare Sì per un solo scenario." type="list">
      <formula1>"Sì,No"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fittizio</dc:creator>
  <dc:title xmlns:dc="http://purl.org/dc/elements/1.1/">Simulatore fittizio del budget per numero di invitati</dc:title>
  <dc:subject xmlns:dc="http://purl.org/dc/elements/1.1/">Simulazione aggregata di budget e capienza per un ricevimento</dc:subject>
  <dcterms:created xmlns:dcterms="http://purl.org/dc/terms/" xmlns:xsi="http://www.w3.org/2001/XMLSchema-instance" xsi:type="dcterms:W3CDTF">2026-09-11T17:25:51Z</dcterms:created>
  <dcterms:modified xmlns:dcterms="http://purl.org/dc/terms/" xmlns:xsi="http://www.w3.org/2001/XMLSchema-instance" xsi:type="dcterms:W3CDTF">2026-09-11T17:25:52+00:00Z</dcterms:modified>
</cp:coreProperties>
</file>